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backupFile="1" defaultThemeVersion="124226"/>
  <bookViews>
    <workbookView xWindow="480" yWindow="30" windowWidth="11355" windowHeight="9210"/>
  </bookViews>
  <sheets>
    <sheet name="AFILIADOS 30  JUNIO 2021" sheetId="15" r:id="rId1"/>
    <sheet name="AFILIADOS POBLACION OBJETIVO" sheetId="13" state="hidden" r:id="rId2"/>
    <sheet name="AFILIADOS VIGENTES POBLACION" sheetId="12" state="hidden" r:id="rId3"/>
    <sheet name="AFILIADOS" sheetId="3" state="hidden" r:id="rId4"/>
    <sheet name="AFILIADOS VIGENTES" sheetId="9" state="hidden" r:id="rId5"/>
    <sheet name="INSCRIPTOS" sheetId="10" state="hidden" r:id="rId6"/>
    <sheet name="N RUS" sheetId="11" state="hidden" r:id="rId7"/>
  </sheets>
  <calcPr calcId="144525"/>
</workbook>
</file>

<file path=xl/calcChain.xml><?xml version="1.0" encoding="utf-8"?>
<calcChain xmlns="http://schemas.openxmlformats.org/spreadsheetml/2006/main">
  <c r="F9" i="15" l="1"/>
  <c r="F10" i="15"/>
  <c r="F11" i="15"/>
  <c r="F12" i="15"/>
  <c r="F13" i="15"/>
  <c r="F14" i="15"/>
  <c r="F15" i="15"/>
  <c r="F16" i="15"/>
  <c r="F17" i="15"/>
  <c r="F18" i="15"/>
  <c r="F8" i="15"/>
  <c r="J19" i="15" l="1"/>
  <c r="I19" i="15"/>
  <c r="H19" i="15"/>
  <c r="G19" i="15"/>
  <c r="E19" i="15"/>
  <c r="D19" i="15"/>
  <c r="C19" i="15"/>
  <c r="K18" i="15"/>
  <c r="L18" i="15" s="1"/>
  <c r="K17" i="15"/>
  <c r="L17" i="15" s="1"/>
  <c r="K16" i="15"/>
  <c r="L16" i="15" s="1"/>
  <c r="K15" i="15"/>
  <c r="L15" i="15" s="1"/>
  <c r="K14" i="15"/>
  <c r="L14" i="15" s="1"/>
  <c r="K13" i="15"/>
  <c r="L13" i="15" s="1"/>
  <c r="K12" i="15"/>
  <c r="L12" i="15" s="1"/>
  <c r="K11" i="15"/>
  <c r="L11" i="15" s="1"/>
  <c r="K10" i="15"/>
  <c r="L10" i="15" s="1"/>
  <c r="K9" i="15"/>
  <c r="L9" i="15" s="1"/>
  <c r="K8" i="15"/>
  <c r="F19" i="15" l="1"/>
  <c r="K19" i="15"/>
  <c r="L19" i="15" s="1"/>
  <c r="L8" i="15"/>
  <c r="I18" i="11" l="1"/>
  <c r="J18" i="13" l="1"/>
  <c r="I18" i="13"/>
  <c r="H18" i="13"/>
  <c r="G18" i="13"/>
  <c r="E18" i="13"/>
  <c r="D18" i="13"/>
  <c r="C18" i="13"/>
  <c r="K17" i="13"/>
  <c r="L17" i="13" s="1"/>
  <c r="F17" i="13"/>
  <c r="F16" i="13"/>
  <c r="K16" i="13" s="1"/>
  <c r="L16" i="13" s="1"/>
  <c r="F15" i="13"/>
  <c r="K15" i="13" s="1"/>
  <c r="L15" i="13" s="1"/>
  <c r="F14" i="13"/>
  <c r="K14" i="13" s="1"/>
  <c r="L14" i="13" s="1"/>
  <c r="F13" i="13"/>
  <c r="K13" i="13" s="1"/>
  <c r="L13" i="13" s="1"/>
  <c r="F12" i="13"/>
  <c r="K12" i="13" s="1"/>
  <c r="L12" i="13" s="1"/>
  <c r="F11" i="13"/>
  <c r="K11" i="13" s="1"/>
  <c r="L11" i="13" s="1"/>
  <c r="K10" i="13"/>
  <c r="L10" i="13" s="1"/>
  <c r="F10" i="13"/>
  <c r="F9" i="13"/>
  <c r="K9" i="13" s="1"/>
  <c r="L9" i="13" s="1"/>
  <c r="F8" i="13"/>
  <c r="F7" i="13"/>
  <c r="K7" i="13" s="1"/>
  <c r="F18" i="13" l="1"/>
  <c r="L7" i="13"/>
  <c r="K8" i="13"/>
  <c r="L8" i="13" s="1"/>
  <c r="K18" i="13" l="1"/>
  <c r="L18" i="13" s="1"/>
  <c r="C18" i="12"/>
  <c r="J18" i="12" l="1"/>
  <c r="I18" i="12"/>
  <c r="H18" i="12"/>
  <c r="G18" i="12"/>
  <c r="E18" i="12"/>
  <c r="D18" i="12"/>
  <c r="F17" i="12"/>
  <c r="K17" i="12" s="1"/>
  <c r="L17" i="12" s="1"/>
  <c r="F16" i="12"/>
  <c r="K16" i="12" s="1"/>
  <c r="L16" i="12" s="1"/>
  <c r="F15" i="12"/>
  <c r="K15" i="12" s="1"/>
  <c r="L15" i="12" s="1"/>
  <c r="F14" i="12"/>
  <c r="K14" i="12" s="1"/>
  <c r="L14" i="12" s="1"/>
  <c r="F13" i="12"/>
  <c r="K13" i="12" s="1"/>
  <c r="L13" i="12" s="1"/>
  <c r="F12" i="12"/>
  <c r="K12" i="12" s="1"/>
  <c r="L12" i="12" s="1"/>
  <c r="F11" i="12"/>
  <c r="K11" i="12" s="1"/>
  <c r="L11" i="12" s="1"/>
  <c r="F10" i="12"/>
  <c r="K10" i="12" s="1"/>
  <c r="L10" i="12" s="1"/>
  <c r="F9" i="12"/>
  <c r="K9" i="12" s="1"/>
  <c r="L9" i="12" s="1"/>
  <c r="F8" i="12"/>
  <c r="K8" i="12" s="1"/>
  <c r="L8" i="12" s="1"/>
  <c r="F7" i="12"/>
  <c r="K7" i="12" s="1"/>
  <c r="L7" i="12" s="1"/>
  <c r="K18" i="12" l="1"/>
  <c r="L18" i="12" s="1"/>
  <c r="F18" i="12"/>
  <c r="I8" i="3"/>
  <c r="I9" i="3"/>
  <c r="I10" i="3"/>
  <c r="I11" i="3"/>
  <c r="I12" i="3"/>
  <c r="I13" i="3"/>
  <c r="I14" i="3"/>
  <c r="I15" i="3"/>
  <c r="I16" i="3"/>
  <c r="I17" i="3"/>
  <c r="H8" i="3"/>
  <c r="H9" i="3"/>
  <c r="H10" i="3"/>
  <c r="H11" i="3"/>
  <c r="H12" i="3"/>
  <c r="H13" i="3"/>
  <c r="H14" i="3"/>
  <c r="H15" i="3"/>
  <c r="H16" i="3"/>
  <c r="H17" i="3"/>
  <c r="G8" i="3"/>
  <c r="G9" i="3"/>
  <c r="G10" i="3"/>
  <c r="G11" i="3"/>
  <c r="G12" i="3"/>
  <c r="G13" i="3"/>
  <c r="G14" i="3"/>
  <c r="G15" i="3"/>
  <c r="G16" i="3"/>
  <c r="G17" i="3"/>
  <c r="G7" i="3"/>
  <c r="H7" i="3"/>
  <c r="I7" i="3"/>
  <c r="F8" i="3"/>
  <c r="F9" i="3"/>
  <c r="F10" i="3"/>
  <c r="F11" i="3"/>
  <c r="F12" i="3"/>
  <c r="F13" i="3"/>
  <c r="F14" i="3"/>
  <c r="F15" i="3"/>
  <c r="F16" i="3"/>
  <c r="F17" i="3"/>
  <c r="F7" i="3"/>
  <c r="C8" i="3"/>
  <c r="D8" i="3"/>
  <c r="C9" i="3"/>
  <c r="D9" i="3"/>
  <c r="C10" i="3"/>
  <c r="D10" i="3"/>
  <c r="C11" i="3"/>
  <c r="D11" i="3"/>
  <c r="C12" i="3"/>
  <c r="D12" i="3"/>
  <c r="C13" i="3"/>
  <c r="D13" i="3"/>
  <c r="C14" i="3"/>
  <c r="D14" i="3"/>
  <c r="C15" i="3"/>
  <c r="D15" i="3"/>
  <c r="C16" i="3"/>
  <c r="D16" i="3"/>
  <c r="C17" i="3"/>
  <c r="D17" i="3"/>
  <c r="D7" i="3"/>
  <c r="C7" i="3"/>
  <c r="H18" i="11" l="1"/>
  <c r="G18" i="11"/>
  <c r="F18" i="11"/>
  <c r="D18" i="11"/>
  <c r="C18" i="11"/>
  <c r="E17" i="11"/>
  <c r="J17" i="11" s="1"/>
  <c r="E16" i="11"/>
  <c r="J16" i="11" s="1"/>
  <c r="E15" i="11"/>
  <c r="J15" i="11" s="1"/>
  <c r="E14" i="11"/>
  <c r="J14" i="11" s="1"/>
  <c r="E13" i="11"/>
  <c r="J13" i="11" s="1"/>
  <c r="E12" i="11"/>
  <c r="J12" i="11" s="1"/>
  <c r="E11" i="11"/>
  <c r="J11" i="11" s="1"/>
  <c r="E10" i="11"/>
  <c r="J10" i="11" s="1"/>
  <c r="E9" i="11"/>
  <c r="J9" i="11" s="1"/>
  <c r="E8" i="11"/>
  <c r="J8" i="11" s="1"/>
  <c r="E7" i="11"/>
  <c r="I18" i="10"/>
  <c r="H18" i="10"/>
  <c r="G18" i="10"/>
  <c r="F18" i="10"/>
  <c r="D18" i="10"/>
  <c r="C18" i="10"/>
  <c r="E17" i="10"/>
  <c r="J17" i="10" s="1"/>
  <c r="E16" i="10"/>
  <c r="J16" i="10" s="1"/>
  <c r="E15" i="10"/>
  <c r="J15" i="10" s="1"/>
  <c r="E14" i="10"/>
  <c r="J14" i="10" s="1"/>
  <c r="E13" i="10"/>
  <c r="J13" i="10" s="1"/>
  <c r="E12" i="10"/>
  <c r="J12" i="10" s="1"/>
  <c r="E11" i="10"/>
  <c r="J11" i="10" s="1"/>
  <c r="E10" i="10"/>
  <c r="J10" i="10" s="1"/>
  <c r="E9" i="10"/>
  <c r="J9" i="10" s="1"/>
  <c r="E8" i="10"/>
  <c r="J8" i="10" s="1"/>
  <c r="E7" i="10"/>
  <c r="J7" i="10" s="1"/>
  <c r="E18" i="11" l="1"/>
  <c r="J7" i="11"/>
  <c r="J18" i="11" s="1"/>
  <c r="J18" i="10"/>
  <c r="E18" i="10"/>
  <c r="I18" i="9"/>
  <c r="H18" i="9"/>
  <c r="G18" i="9"/>
  <c r="F18" i="9"/>
  <c r="D18" i="9"/>
  <c r="C18" i="9"/>
  <c r="E17" i="9"/>
  <c r="J17" i="9" s="1"/>
  <c r="E16" i="9"/>
  <c r="J16" i="9" s="1"/>
  <c r="E15" i="9"/>
  <c r="J15" i="9" s="1"/>
  <c r="E14" i="9"/>
  <c r="J14" i="9" s="1"/>
  <c r="E13" i="9"/>
  <c r="J13" i="9" s="1"/>
  <c r="E12" i="9"/>
  <c r="J12" i="9" s="1"/>
  <c r="E11" i="9"/>
  <c r="J11" i="9" s="1"/>
  <c r="E10" i="9"/>
  <c r="J10" i="9" s="1"/>
  <c r="E9" i="9"/>
  <c r="J9" i="9" s="1"/>
  <c r="E8" i="9"/>
  <c r="J8" i="9" s="1"/>
  <c r="E7" i="9"/>
  <c r="J7" i="9" s="1"/>
  <c r="J18" i="9" l="1"/>
  <c r="E18" i="9"/>
  <c r="E13" i="3" l="1"/>
  <c r="J13" i="3" s="1"/>
  <c r="E15" i="3"/>
  <c r="J15" i="3" s="1"/>
  <c r="E11" i="3"/>
  <c r="J11" i="3" s="1"/>
  <c r="E7" i="3"/>
  <c r="J7" i="3" s="1"/>
  <c r="E16" i="3"/>
  <c r="J16" i="3" s="1"/>
  <c r="E8" i="3"/>
  <c r="J8" i="3" s="1"/>
  <c r="E12" i="3"/>
  <c r="J12" i="3" s="1"/>
  <c r="E10" i="3"/>
  <c r="J10" i="3" s="1"/>
  <c r="E17" i="3"/>
  <c r="J17" i="3" s="1"/>
  <c r="E14" i="3"/>
  <c r="J14" i="3" s="1"/>
  <c r="E9" i="3"/>
  <c r="J9" i="3" s="1"/>
  <c r="J18" i="3" l="1"/>
  <c r="I18" i="3"/>
  <c r="H18" i="3"/>
  <c r="G18" i="3"/>
  <c r="F18" i="3"/>
  <c r="D18" i="3"/>
  <c r="C18" i="3"/>
  <c r="E18" i="3" l="1"/>
</calcChain>
</file>

<file path=xl/sharedStrings.xml><?xml version="1.0" encoding="utf-8"?>
<sst xmlns="http://schemas.openxmlformats.org/spreadsheetml/2006/main" count="288" uniqueCount="63">
  <si>
    <t>AZANGARO</t>
  </si>
  <si>
    <t>CHUCUITO</t>
  </si>
  <si>
    <t>COLLAO</t>
  </si>
  <si>
    <t>HUANCANE</t>
  </si>
  <si>
    <t>MACUSANI</t>
  </si>
  <si>
    <t>MELGAR</t>
  </si>
  <si>
    <t>PUNO</t>
  </si>
  <si>
    <t>SAN ROMAN</t>
  </si>
  <si>
    <t>SANDIA</t>
  </si>
  <si>
    <t>YUNGUYO</t>
  </si>
  <si>
    <t>TOTAL</t>
  </si>
  <si>
    <t>NIÑO 0-11 a</t>
  </si>
  <si>
    <t>ADOLESCENTE 12- 17 AÑOS</t>
  </si>
  <si>
    <t>JOVEN   18-29 AÑOS</t>
  </si>
  <si>
    <t>ADULTO 30-59 AÑOS</t>
  </si>
  <si>
    <t>ADULTO MAYOR  60 a+   años</t>
  </si>
  <si>
    <t>RESUMEN</t>
  </si>
  <si>
    <t>TOTAL GENERAL DE AFILIADOS</t>
  </si>
  <si>
    <t>NIÑO 0-4 años</t>
  </si>
  <si>
    <t>NIÑO 5-11 años</t>
  </si>
  <si>
    <t>NIÑO 0-11 años</t>
  </si>
  <si>
    <t>FUENTE: BASE DE DE DATOS DE AFILIADOS  VIGENTES  DEL 2014 -UDR</t>
  </si>
  <si>
    <t>TOTAL AFILIADOS AL 31 DE DICIEMBRE 2014:</t>
  </si>
  <si>
    <t>ELABORADO:  ASEGURAMIENTO PÚBLICO - AREA DE INFORMÁTICA - ING. DFMA</t>
  </si>
  <si>
    <t>(INCLUYE INSCRIPTOS Y NRUS)</t>
  </si>
  <si>
    <t>(Incluye Inscriptos y Nrus)</t>
  </si>
  <si>
    <t>N°</t>
  </si>
  <si>
    <t>LAMPA</t>
  </si>
  <si>
    <t>01</t>
  </si>
  <si>
    <t>09</t>
  </si>
  <si>
    <t>02</t>
  </si>
  <si>
    <t>03</t>
  </si>
  <si>
    <t>04</t>
  </si>
  <si>
    <t>05</t>
  </si>
  <si>
    <t>06</t>
  </si>
  <si>
    <t>07</t>
  </si>
  <si>
    <t>08</t>
  </si>
  <si>
    <t>10</t>
  </si>
  <si>
    <t>11</t>
  </si>
  <si>
    <t>REDESS</t>
  </si>
  <si>
    <t>AFILIADOS  VIGENTES AL 31 DE  DICIEMBRE AÑO 2014  POR REDESS  Y ETAPAS DE VIDA</t>
  </si>
  <si>
    <t>POBLACIÓN OBJETIVO AFILIADOS (60.8%)</t>
  </si>
  <si>
    <t>AFILIADOS  VIGENTES AL 30 DE  ABRIL  AÑO 2015  POR REDESS Y ETAPAS DE VIDA</t>
  </si>
  <si>
    <t>TOTAL AFILIADOS AL 30 DE ABRIL 2015:</t>
  </si>
  <si>
    <t>FUENTE: BASE DE DE DATOS DE AFILIADOS  VIGENTES  DEL 2015 -UDR</t>
  </si>
  <si>
    <t>POBLACIÓN INEI</t>
  </si>
  <si>
    <t>% de AFILIACIÓN (AFILIADOS VIGENTES 30/04/2015)</t>
  </si>
  <si>
    <t>TOTAL GENERAL DE AFILIADOS NRUS</t>
  </si>
  <si>
    <t>AFILIADOS  VIGENTES AL 31 DE  AGOSTO  AÑO 2015  POR REDESS Y ETAPAS DE VIDA</t>
  </si>
  <si>
    <t>TOTAL AFILIADOS AL 31 DE AGOSTO 2015:</t>
  </si>
  <si>
    <t>INSCRIPTOS AL 31 DE  AGOSTO AÑO 2015  POR REDESS Y ETAPAS DE VIDA</t>
  </si>
  <si>
    <t>TOTAL INSCRIPTOS AL 31 DE AGOSTO 2015:</t>
  </si>
  <si>
    <t>FUENTE: BASE DE DE DATOS DE AFILIADOS  VIGENTES  DEL 2016 -UDR</t>
  </si>
  <si>
    <t>% de AFILIACIÓN (AFILIADOS  29/02/2016)</t>
  </si>
  <si>
    <t>AFILIADOS   AL 29 DE FEBRERO  AÑO 2016  POR REDESS Y ETAPAS DE VIDA</t>
  </si>
  <si>
    <t>TOTAL AFILIADOS AL 29 DE FEBRERO 2016:</t>
  </si>
  <si>
    <t>TOTAL AFILIADOS NRUS AL 29 DE FEBRERO 2016:</t>
  </si>
  <si>
    <t>AFILIADOS NRUS AL 29 DE  FEBRERO  AÑO 2016  POR REDESS Y ETAPAS DE VIDA</t>
  </si>
  <si>
    <t>POBLACIÓN INEI 2020</t>
  </si>
  <si>
    <t>FUENTE: BASE DE DE DATOS DE AFILIADOS  VIGENTES  DEL 2021 -UDR</t>
  </si>
  <si>
    <t>AFILIADOS   AL  30  DE JUNIO -  AÑO 2021  POR REDESS Y ETAPAS DE VIDA</t>
  </si>
  <si>
    <t>TOTAL AFILIADOS AL 30  DE JUNIO 2021:</t>
  </si>
  <si>
    <t>% de AFILIACIÓN (AFILIADOS  30/06/2021)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</si>
</sst>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%"/>
    <numFmt numFmtId="165" formatCode="_(* #,##0_);_(* \(#,##0\);_(* &quot;-&quot;??_);_(@_)"/>
    <numFmt numFmtId="166" formatCode="0.000000000000000%"/>
  </numFmts>
  <fonts count="25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Times New Roman"/>
      <family val="1"/>
    </font>
    <font>
      <sz val="10"/>
      <color rgb="FF000000"/>
      <name val="Calibri"/>
      <family val="2"/>
      <scheme val="minor"/>
    </font>
    <font>
      <b/>
      <sz val="11"/>
      <name val="Calibri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name val="MS Sans Serif"/>
    </font>
    <font>
      <sz val="8.5"/>
      <color indexed="8"/>
      <name val="Verdana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</fills>
  <borders count="3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rgb="FFD0D7E5"/>
      </left>
      <right style="medium">
        <color indexed="64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8" fillId="2" borderId="0"/>
    <xf numFmtId="0" fontId="16" fillId="2" borderId="0"/>
    <xf numFmtId="0" fontId="16" fillId="2" borderId="0"/>
    <xf numFmtId="43" fontId="20" fillId="0" borderId="0" applyFont="0" applyFill="0" applyBorder="0" applyAlignment="0" applyProtection="0"/>
    <xf numFmtId="0" fontId="16" fillId="2" borderId="0"/>
  </cellStyleXfs>
  <cellXfs count="188">
    <xf numFmtId="0" fontId="0" fillId="0" borderId="0" xfId="0"/>
    <xf numFmtId="0" fontId="0" fillId="0" borderId="0" xfId="0" applyBorder="1"/>
    <xf numFmtId="0" fontId="4" fillId="0" borderId="0" xfId="0" applyFont="1"/>
    <xf numFmtId="0" fontId="5" fillId="0" borderId="0" xfId="0" applyFont="1"/>
    <xf numFmtId="0" fontId="0" fillId="0" borderId="0" xfId="0" applyFont="1" applyBorder="1"/>
    <xf numFmtId="0" fontId="4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164" fontId="12" fillId="2" borderId="0" xfId="1" applyNumberFormat="1" applyFont="1" applyFill="1" applyBorder="1" applyAlignment="1">
      <alignment horizontal="right"/>
    </xf>
    <xf numFmtId="10" fontId="0" fillId="0" borderId="0" xfId="0" applyNumberFormat="1" applyBorder="1"/>
    <xf numFmtId="43" fontId="0" fillId="0" borderId="0" xfId="0" applyNumberFormat="1" applyBorder="1"/>
    <xf numFmtId="0" fontId="3" fillId="2" borderId="0" xfId="2" applyFont="1" applyAlignment="1">
      <alignment horizontal="right" vertical="center"/>
    </xf>
    <xf numFmtId="0" fontId="0" fillId="2" borderId="0" xfId="0" applyFill="1" applyBorder="1"/>
    <xf numFmtId="0" fontId="10" fillId="0" borderId="16" xfId="0" applyFont="1" applyBorder="1" applyAlignment="1">
      <alignment horizontal="right" vertical="center" wrapText="1"/>
    </xf>
    <xf numFmtId="0" fontId="10" fillId="0" borderId="17" xfId="0" applyFont="1" applyBorder="1" applyAlignment="1">
      <alignment horizontal="right" vertical="center" wrapText="1"/>
    </xf>
    <xf numFmtId="1" fontId="1" fillId="0" borderId="0" xfId="0" applyNumberFormat="1" applyFont="1" applyBorder="1" applyAlignment="1">
      <alignment horizontal="right"/>
    </xf>
    <xf numFmtId="0" fontId="5" fillId="0" borderId="0" xfId="0" applyFont="1" applyBorder="1"/>
    <xf numFmtId="0" fontId="6" fillId="0" borderId="0" xfId="0" applyFont="1"/>
    <xf numFmtId="0" fontId="6" fillId="0" borderId="0" xfId="0" applyFont="1" applyAlignment="1"/>
    <xf numFmtId="0" fontId="10" fillId="0" borderId="19" xfId="0" applyFont="1" applyBorder="1" applyAlignment="1">
      <alignment horizontal="right" vertical="center" wrapText="1"/>
    </xf>
    <xf numFmtId="1" fontId="11" fillId="0" borderId="0" xfId="0" applyNumberFormat="1" applyFont="1" applyBorder="1" applyAlignment="1">
      <alignment vertical="center" wrapText="1"/>
    </xf>
    <xf numFmtId="0" fontId="5" fillId="0" borderId="5" xfId="0" applyFont="1" applyBorder="1"/>
    <xf numFmtId="0" fontId="5" fillId="0" borderId="9" xfId="0" applyFont="1" applyBorder="1"/>
    <xf numFmtId="0" fontId="5" fillId="0" borderId="18" xfId="0" applyFont="1" applyBorder="1"/>
    <xf numFmtId="0" fontId="4" fillId="2" borderId="0" xfId="0" applyFont="1" applyFill="1" applyBorder="1"/>
    <xf numFmtId="1" fontId="10" fillId="0" borderId="0" xfId="0" applyNumberFormat="1" applyFont="1" applyBorder="1" applyAlignment="1">
      <alignment vertical="center" wrapText="1"/>
    </xf>
    <xf numFmtId="1" fontId="4" fillId="0" borderId="0" xfId="0" applyNumberFormat="1" applyFont="1" applyBorder="1" applyAlignment="1">
      <alignment vertical="center" wrapText="1"/>
    </xf>
    <xf numFmtId="0" fontId="13" fillId="2" borderId="0" xfId="0" applyFont="1" applyFill="1" applyBorder="1" applyAlignment="1" applyProtection="1">
      <alignment horizontal="right" vertical="center" wrapText="1"/>
    </xf>
    <xf numFmtId="0" fontId="4" fillId="0" borderId="0" xfId="0" applyFont="1" applyBorder="1"/>
    <xf numFmtId="0" fontId="9" fillId="2" borderId="0" xfId="0" applyFont="1" applyFill="1" applyBorder="1" applyAlignment="1" applyProtection="1">
      <alignment horizontal="right" vertical="center" wrapText="1"/>
    </xf>
    <xf numFmtId="1" fontId="0" fillId="0" borderId="0" xfId="0" applyNumberFormat="1"/>
    <xf numFmtId="0" fontId="10" fillId="0" borderId="25" xfId="0" applyFont="1" applyBorder="1" applyAlignment="1">
      <alignment horizontal="right" vertical="center" wrapText="1"/>
    </xf>
    <xf numFmtId="0" fontId="10" fillId="0" borderId="26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" fontId="10" fillId="0" borderId="0" xfId="1" applyNumberFormat="1" applyFont="1" applyBorder="1"/>
    <xf numFmtId="0" fontId="7" fillId="0" borderId="0" xfId="0" applyFont="1" applyAlignment="1">
      <alignment horizontal="center" vertical="center"/>
    </xf>
    <xf numFmtId="0" fontId="14" fillId="0" borderId="9" xfId="0" applyFont="1" applyBorder="1" applyAlignment="1">
      <alignment horizontal="right" vertical="center" wrapText="1"/>
    </xf>
    <xf numFmtId="0" fontId="14" fillId="0" borderId="18" xfId="0" applyFont="1" applyBorder="1" applyAlignment="1">
      <alignment horizontal="right" vertical="center" wrapText="1"/>
    </xf>
    <xf numFmtId="0" fontId="14" fillId="0" borderId="19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15" fillId="2" borderId="5" xfId="0" applyFont="1" applyFill="1" applyBorder="1" applyAlignment="1" applyProtection="1">
      <alignment horizontal="right" vertical="center" wrapText="1"/>
    </xf>
    <xf numFmtId="0" fontId="15" fillId="2" borderId="9" xfId="0" applyFont="1" applyFill="1" applyBorder="1" applyAlignment="1" applyProtection="1">
      <alignment horizontal="right" vertical="center" wrapText="1"/>
    </xf>
    <xf numFmtId="0" fontId="15" fillId="2" borderId="18" xfId="0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vertical="center" wrapText="1"/>
    </xf>
    <xf numFmtId="0" fontId="15" fillId="2" borderId="4" xfId="0" applyFont="1" applyFill="1" applyBorder="1" applyAlignment="1" applyProtection="1">
      <alignment horizontal="right" vertical="center" wrapText="1"/>
    </xf>
    <xf numFmtId="0" fontId="15" fillId="2" borderId="8" xfId="0" applyFont="1" applyFill="1" applyBorder="1" applyAlignment="1" applyProtection="1">
      <alignment horizontal="right" vertical="center" wrapText="1"/>
    </xf>
    <xf numFmtId="0" fontId="15" fillId="2" borderId="15" xfId="0" applyFont="1" applyFill="1" applyBorder="1" applyAlignment="1" applyProtection="1">
      <alignment horizontal="right" vertical="center" wrapText="1"/>
    </xf>
    <xf numFmtId="1" fontId="10" fillId="0" borderId="0" xfId="1" applyNumberFormat="1" applyFont="1" applyBorder="1" applyAlignment="1"/>
    <xf numFmtId="1" fontId="11" fillId="0" borderId="0" xfId="0" applyNumberFormat="1" applyFont="1" applyBorder="1" applyAlignment="1">
      <alignment vertical="center"/>
    </xf>
    <xf numFmtId="0" fontId="0" fillId="2" borderId="0" xfId="0" applyFill="1" applyBorder="1" applyAlignment="1"/>
    <xf numFmtId="0" fontId="0" fillId="0" borderId="0" xfId="0" applyBorder="1" applyAlignment="1"/>
    <xf numFmtId="0" fontId="0" fillId="0" borderId="0" xfId="0" applyAlignment="1"/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15" fillId="2" borderId="4" xfId="0" applyFont="1" applyFill="1" applyBorder="1" applyAlignment="1" applyProtection="1">
      <alignment horizontal="right" vertical="center"/>
    </xf>
    <xf numFmtId="0" fontId="15" fillId="2" borderId="5" xfId="0" applyFont="1" applyFill="1" applyBorder="1" applyAlignment="1" applyProtection="1">
      <alignment horizontal="right" vertical="center"/>
    </xf>
    <xf numFmtId="0" fontId="14" fillId="0" borderId="5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9" fillId="2" borderId="9" xfId="0" applyFont="1" applyFill="1" applyBorder="1" applyAlignment="1" applyProtection="1">
      <alignment horizontal="right" vertical="center" wrapText="1"/>
    </xf>
    <xf numFmtId="0" fontId="9" fillId="2" borderId="18" xfId="0" applyFont="1" applyFill="1" applyBorder="1" applyAlignment="1" applyProtection="1">
      <alignment horizontal="right" vertical="center" wrapText="1"/>
    </xf>
    <xf numFmtId="0" fontId="5" fillId="0" borderId="3" xfId="0" applyFont="1" applyBorder="1"/>
    <xf numFmtId="0" fontId="5" fillId="0" borderId="7" xfId="0" applyFont="1" applyBorder="1"/>
    <xf numFmtId="0" fontId="9" fillId="2" borderId="7" xfId="0" applyFont="1" applyFill="1" applyBorder="1" applyAlignment="1" applyProtection="1">
      <alignment horizontal="right" vertical="center" wrapText="1"/>
    </xf>
    <xf numFmtId="0" fontId="5" fillId="0" borderId="14" xfId="0" applyFont="1" applyBorder="1"/>
    <xf numFmtId="0" fontId="5" fillId="0" borderId="8" xfId="0" applyFont="1" applyBorder="1"/>
    <xf numFmtId="0" fontId="9" fillId="2" borderId="14" xfId="0" applyFont="1" applyFill="1" applyBorder="1" applyAlignment="1" applyProtection="1">
      <alignment horizontal="right" vertical="center" wrapText="1"/>
    </xf>
    <xf numFmtId="0" fontId="9" fillId="2" borderId="5" xfId="0" applyFont="1" applyFill="1" applyBorder="1" applyAlignment="1" applyProtection="1">
      <alignment horizontal="right" vertical="center" wrapText="1"/>
    </xf>
    <xf numFmtId="0" fontId="9" fillId="2" borderId="8" xfId="0" applyFont="1" applyFill="1" applyBorder="1" applyAlignment="1" applyProtection="1">
      <alignment horizontal="right" vertical="center" wrapText="1"/>
    </xf>
    <xf numFmtId="0" fontId="5" fillId="0" borderId="15" xfId="0" applyFont="1" applyBorder="1"/>
    <xf numFmtId="49" fontId="4" fillId="0" borderId="7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15" fillId="2" borderId="3" xfId="0" applyFont="1" applyFill="1" applyBorder="1" applyAlignment="1" applyProtection="1">
      <alignment vertical="center" wrapText="1"/>
    </xf>
    <xf numFmtId="0" fontId="15" fillId="2" borderId="7" xfId="0" applyFont="1" applyFill="1" applyBorder="1" applyAlignment="1" applyProtection="1">
      <alignment vertical="center" wrapText="1"/>
    </xf>
    <xf numFmtId="0" fontId="15" fillId="2" borderId="14" xfId="0" applyFont="1" applyFill="1" applyBorder="1" applyAlignment="1" applyProtection="1">
      <alignment vertical="center" wrapText="1"/>
    </xf>
    <xf numFmtId="0" fontId="9" fillId="2" borderId="4" xfId="0" applyFont="1" applyFill="1" applyBorder="1" applyAlignment="1" applyProtection="1">
      <alignment horizontal="right" vertical="center" wrapText="1"/>
    </xf>
    <xf numFmtId="0" fontId="15" fillId="2" borderId="9" xfId="0" applyFont="1" applyFill="1" applyBorder="1" applyAlignment="1" applyProtection="1">
      <alignment horizontal="right" vertical="center"/>
    </xf>
    <xf numFmtId="0" fontId="15" fillId="2" borderId="18" xfId="0" applyFont="1" applyFill="1" applyBorder="1" applyAlignment="1" applyProtection="1">
      <alignment horizontal="right" vertical="center"/>
    </xf>
    <xf numFmtId="0" fontId="15" fillId="2" borderId="3" xfId="0" applyFont="1" applyFill="1" applyBorder="1" applyAlignment="1" applyProtection="1">
      <alignment horizontal="right" vertical="center"/>
    </xf>
    <xf numFmtId="0" fontId="15" fillId="2" borderId="7" xfId="0" applyFont="1" applyFill="1" applyBorder="1" applyAlignment="1" applyProtection="1">
      <alignment horizontal="right" vertical="center"/>
    </xf>
    <xf numFmtId="0" fontId="15" fillId="2" borderId="14" xfId="0" applyFont="1" applyFill="1" applyBorder="1" applyAlignment="1" applyProtection="1">
      <alignment horizontal="right" vertical="center"/>
    </xf>
    <xf numFmtId="0" fontId="15" fillId="2" borderId="8" xfId="0" applyFont="1" applyFill="1" applyBorder="1" applyAlignment="1" applyProtection="1">
      <alignment horizontal="right" vertical="center"/>
    </xf>
    <xf numFmtId="0" fontId="15" fillId="2" borderId="15" xfId="0" applyFont="1" applyFill="1" applyBorder="1" applyAlignment="1" applyProtection="1">
      <alignment horizontal="right" vertical="center"/>
    </xf>
    <xf numFmtId="0" fontId="15" fillId="2" borderId="3" xfId="0" applyFont="1" applyFill="1" applyBorder="1" applyAlignment="1" applyProtection="1">
      <alignment horizontal="right" vertical="center" wrapText="1"/>
    </xf>
    <xf numFmtId="0" fontId="15" fillId="2" borderId="7" xfId="0" applyFont="1" applyFill="1" applyBorder="1" applyAlignment="1" applyProtection="1">
      <alignment horizontal="right" vertical="center" wrapText="1"/>
    </xf>
    <xf numFmtId="0" fontId="15" fillId="2" borderId="14" xfId="0" applyFont="1" applyFill="1" applyBorder="1" applyAlignment="1" applyProtection="1">
      <alignment horizontal="right" vertical="center" wrapText="1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vertical="center" wrapText="1"/>
    </xf>
    <xf numFmtId="9" fontId="10" fillId="0" borderId="5" xfId="1" applyFont="1" applyBorder="1"/>
    <xf numFmtId="9" fontId="10" fillId="0" borderId="9" xfId="1" applyFont="1" applyBorder="1"/>
    <xf numFmtId="9" fontId="10" fillId="0" borderId="18" xfId="1" applyFont="1" applyBorder="1"/>
    <xf numFmtId="9" fontId="10" fillId="0" borderId="19" xfId="1" applyFont="1" applyBorder="1"/>
    <xf numFmtId="0" fontId="5" fillId="0" borderId="7" xfId="0" applyFont="1" applyBorder="1" applyAlignment="1"/>
    <xf numFmtId="1" fontId="5" fillId="0" borderId="7" xfId="0" applyNumberFormat="1" applyFont="1" applyBorder="1" applyAlignment="1">
      <alignment vertical="center" wrapText="1"/>
    </xf>
    <xf numFmtId="0" fontId="17" fillId="2" borderId="0" xfId="3" applyFont="1" applyFill="1" applyBorder="1" applyAlignment="1">
      <alignment vertical="center" wrapText="1"/>
    </xf>
    <xf numFmtId="0" fontId="18" fillId="2" borderId="0" xfId="3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4" xfId="0" applyFont="1" applyBorder="1"/>
    <xf numFmtId="0" fontId="4" fillId="0" borderId="8" xfId="0" applyFont="1" applyBorder="1"/>
    <xf numFmtId="0" fontId="4" fillId="0" borderId="15" xfId="0" applyFont="1" applyBorder="1"/>
    <xf numFmtId="0" fontId="6" fillId="0" borderId="17" xfId="0" applyFont="1" applyBorder="1" applyAlignment="1">
      <alignment horizontal="right" vertical="center" wrapText="1"/>
    </xf>
    <xf numFmtId="0" fontId="6" fillId="0" borderId="27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9" fillId="2" borderId="15" xfId="0" applyFont="1" applyFill="1" applyBorder="1" applyAlignment="1" applyProtection="1">
      <alignment horizontal="right" vertical="center" wrapText="1"/>
    </xf>
    <xf numFmtId="0" fontId="19" fillId="2" borderId="3" xfId="0" applyFont="1" applyFill="1" applyBorder="1" applyAlignment="1" applyProtection="1">
      <alignment horizontal="right" vertical="center" wrapText="1"/>
    </xf>
    <xf numFmtId="0" fontId="19" fillId="2" borderId="7" xfId="0" applyFont="1" applyFill="1" applyBorder="1" applyAlignment="1" applyProtection="1">
      <alignment horizontal="right" vertical="center" wrapText="1"/>
    </xf>
    <xf numFmtId="0" fontId="19" fillId="2" borderId="14" xfId="0" applyFont="1" applyFill="1" applyBorder="1" applyAlignment="1" applyProtection="1">
      <alignment horizontal="right" vertical="center" wrapText="1"/>
    </xf>
    <xf numFmtId="0" fontId="19" fillId="2" borderId="5" xfId="0" applyFont="1" applyFill="1" applyBorder="1" applyAlignment="1" applyProtection="1">
      <alignment horizontal="right" vertical="center" wrapText="1"/>
    </xf>
    <xf numFmtId="0" fontId="19" fillId="2" borderId="9" xfId="0" applyFont="1" applyFill="1" applyBorder="1" applyAlignment="1" applyProtection="1">
      <alignment horizontal="right" vertical="center" wrapText="1"/>
    </xf>
    <xf numFmtId="0" fontId="19" fillId="2" borderId="18" xfId="0" applyFont="1" applyFill="1" applyBorder="1" applyAlignment="1" applyProtection="1">
      <alignment horizontal="right" vertical="center" wrapText="1"/>
    </xf>
    <xf numFmtId="0" fontId="19" fillId="2" borderId="4" xfId="0" applyFont="1" applyFill="1" applyBorder="1" applyAlignment="1" applyProtection="1">
      <alignment horizontal="right" vertical="center" wrapText="1"/>
    </xf>
    <xf numFmtId="0" fontId="19" fillId="2" borderId="8" xfId="0" applyFont="1" applyFill="1" applyBorder="1" applyAlignment="1" applyProtection="1">
      <alignment horizontal="right" vertical="center" wrapText="1"/>
    </xf>
    <xf numFmtId="0" fontId="19" fillId="2" borderId="15" xfId="0" applyFont="1" applyFill="1" applyBorder="1" applyAlignment="1" applyProtection="1">
      <alignment horizontal="right" vertical="center" wrapText="1"/>
    </xf>
    <xf numFmtId="0" fontId="4" fillId="0" borderId="5" xfId="0" applyFont="1" applyBorder="1"/>
    <xf numFmtId="0" fontId="4" fillId="0" borderId="9" xfId="0" applyFont="1" applyBorder="1"/>
    <xf numFmtId="0" fontId="4" fillId="0" borderId="18" xfId="0" applyFont="1" applyBorder="1"/>
    <xf numFmtId="0" fontId="5" fillId="0" borderId="21" xfId="0" applyFont="1" applyBorder="1"/>
    <xf numFmtId="0" fontId="5" fillId="0" borderId="30" xfId="0" applyFont="1" applyBorder="1"/>
    <xf numFmtId="0" fontId="9" fillId="2" borderId="31" xfId="0" applyFont="1" applyFill="1" applyBorder="1" applyAlignment="1" applyProtection="1">
      <alignment horizontal="right" vertical="center" wrapText="1"/>
    </xf>
    <xf numFmtId="0" fontId="9" fillId="2" borderId="30" xfId="0" applyFont="1" applyFill="1" applyBorder="1" applyAlignment="1" applyProtection="1">
      <alignment horizontal="right" vertical="center" wrapText="1"/>
    </xf>
    <xf numFmtId="0" fontId="5" fillId="0" borderId="31" xfId="0" applyFont="1" applyBorder="1"/>
    <xf numFmtId="0" fontId="15" fillId="2" borderId="2" xfId="0" applyFont="1" applyFill="1" applyBorder="1" applyAlignment="1" applyProtection="1">
      <alignment horizontal="right" vertical="center" wrapText="1"/>
    </xf>
    <xf numFmtId="0" fontId="15" fillId="2" borderId="32" xfId="0" applyFont="1" applyFill="1" applyBorder="1" applyAlignment="1" applyProtection="1">
      <alignment horizontal="right" vertical="center" wrapText="1"/>
    </xf>
    <xf numFmtId="0" fontId="17" fillId="2" borderId="0" xfId="4" applyFont="1" applyFill="1" applyBorder="1" applyAlignment="1"/>
    <xf numFmtId="0" fontId="5" fillId="0" borderId="4" xfId="0" applyFont="1" applyBorder="1"/>
    <xf numFmtId="165" fontId="21" fillId="2" borderId="0" xfId="5" applyNumberFormat="1" applyFont="1" applyFill="1" applyBorder="1"/>
    <xf numFmtId="10" fontId="0" fillId="0" borderId="0" xfId="1" applyNumberFormat="1" applyFont="1"/>
    <xf numFmtId="10" fontId="10" fillId="0" borderId="19" xfId="1" applyNumberFormat="1" applyFont="1" applyBorder="1"/>
    <xf numFmtId="10" fontId="0" fillId="0" borderId="0" xfId="0" applyNumberFormat="1"/>
    <xf numFmtId="166" fontId="0" fillId="0" borderId="0" xfId="0" applyNumberFormat="1"/>
    <xf numFmtId="10" fontId="5" fillId="0" borderId="0" xfId="0" applyNumberFormat="1" applyFont="1" applyBorder="1"/>
    <xf numFmtId="166" fontId="5" fillId="0" borderId="0" xfId="0" applyNumberFormat="1" applyFont="1" applyBorder="1"/>
    <xf numFmtId="2" fontId="5" fillId="0" borderId="0" xfId="0" applyNumberFormat="1" applyFont="1" applyBorder="1"/>
    <xf numFmtId="0" fontId="9" fillId="2" borderId="3" xfId="0" applyFont="1" applyFill="1" applyBorder="1" applyAlignment="1" applyProtection="1">
      <alignment horizontal="right" vertical="center" wrapText="1"/>
    </xf>
    <xf numFmtId="0" fontId="9" fillId="2" borderId="33" xfId="0" applyFont="1" applyFill="1" applyBorder="1" applyAlignment="1" applyProtection="1">
      <alignment horizontal="right" vertical="center" wrapText="1"/>
    </xf>
    <xf numFmtId="10" fontId="10" fillId="0" borderId="5" xfId="1" applyNumberFormat="1" applyFont="1" applyBorder="1"/>
    <xf numFmtId="10" fontId="10" fillId="0" borderId="9" xfId="1" applyNumberFormat="1" applyFont="1" applyBorder="1"/>
    <xf numFmtId="10" fontId="10" fillId="0" borderId="18" xfId="1" applyNumberFormat="1" applyFont="1" applyBorder="1"/>
    <xf numFmtId="0" fontId="6" fillId="0" borderId="9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10" fontId="10" fillId="0" borderId="9" xfId="1" applyNumberFormat="1" applyFont="1" applyFill="1" applyBorder="1"/>
    <xf numFmtId="0" fontId="22" fillId="2" borderId="5" xfId="0" applyFont="1" applyFill="1" applyBorder="1" applyAlignment="1" applyProtection="1">
      <alignment horizontal="right" vertical="center" wrapText="1"/>
    </xf>
    <xf numFmtId="0" fontId="22" fillId="2" borderId="9" xfId="0" applyFont="1" applyFill="1" applyBorder="1" applyAlignment="1" applyProtection="1">
      <alignment horizontal="right" vertical="center" wrapText="1"/>
    </xf>
    <xf numFmtId="0" fontId="22" fillId="2" borderId="18" xfId="0" applyFont="1" applyFill="1" applyBorder="1" applyAlignment="1" applyProtection="1">
      <alignment horizontal="right" vertical="center" wrapText="1"/>
    </xf>
    <xf numFmtId="10" fontId="21" fillId="2" borderId="0" xfId="1" applyNumberFormat="1" applyFont="1" applyFill="1" applyBorder="1"/>
    <xf numFmtId="0" fontId="23" fillId="2" borderId="3" xfId="0" applyFont="1" applyFill="1" applyBorder="1" applyAlignment="1" applyProtection="1">
      <alignment horizontal="right" vertical="center" wrapText="1"/>
    </xf>
    <xf numFmtId="0" fontId="23" fillId="2" borderId="7" xfId="0" applyFont="1" applyFill="1" applyBorder="1" applyAlignment="1" applyProtection="1">
      <alignment horizontal="right" vertical="center" wrapText="1"/>
    </xf>
    <xf numFmtId="0" fontId="23" fillId="2" borderId="4" xfId="0" applyFont="1" applyFill="1" applyBorder="1" applyAlignment="1" applyProtection="1">
      <alignment horizontal="right" vertical="center" wrapText="1"/>
    </xf>
    <xf numFmtId="0" fontId="23" fillId="2" borderId="8" xfId="0" applyFont="1" applyFill="1" applyBorder="1" applyAlignment="1" applyProtection="1">
      <alignment horizontal="right" vertical="center" wrapText="1"/>
    </xf>
    <xf numFmtId="0" fontId="23" fillId="2" borderId="15" xfId="0" applyFont="1" applyFill="1" applyBorder="1" applyAlignment="1" applyProtection="1">
      <alignment horizontal="right" vertical="center" wrapText="1"/>
    </xf>
    <xf numFmtId="0" fontId="18" fillId="2" borderId="7" xfId="6" applyFont="1" applyFill="1" applyBorder="1" applyAlignment="1">
      <alignment horizontal="right"/>
    </xf>
    <xf numFmtId="0" fontId="18" fillId="2" borderId="14" xfId="6" applyFont="1" applyFill="1" applyBorder="1" applyAlignment="1">
      <alignment horizontal="right"/>
    </xf>
    <xf numFmtId="0" fontId="24" fillId="2" borderId="4" xfId="0" applyFont="1" applyFill="1" applyBorder="1" applyAlignment="1" applyProtection="1">
      <alignment horizontal="right" vertical="center" wrapText="1"/>
    </xf>
    <xf numFmtId="0" fontId="24" fillId="2" borderId="8" xfId="0" applyFont="1" applyFill="1" applyBorder="1" applyAlignment="1" applyProtection="1">
      <alignment horizontal="right" vertical="center" wrapText="1"/>
    </xf>
    <xf numFmtId="0" fontId="24" fillId="2" borderId="15" xfId="0" applyFont="1" applyFill="1" applyBorder="1" applyAlignment="1" applyProtection="1">
      <alignment horizontal="right" vertical="center" wrapText="1"/>
    </xf>
    <xf numFmtId="0" fontId="5" fillId="0" borderId="7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</cellXfs>
  <cellStyles count="7">
    <cellStyle name="Millares" xfId="5" builtinId="3"/>
    <cellStyle name="Normal" xfId="0" builtinId="0"/>
    <cellStyle name="Normal 2" xfId="2"/>
    <cellStyle name="Normal_Hoja2" xfId="3"/>
    <cellStyle name="Normal_Hoja3" xfId="6"/>
    <cellStyle name="Normal_Hoja4" xfId="4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AFILIADOS  AL  30  DE JUNIO 2021</a:t>
            </a:r>
          </a:p>
        </c:rich>
      </c:tx>
      <c:layout>
        <c:manualLayout>
          <c:xMode val="edge"/>
          <c:yMode val="edge"/>
          <c:x val="0.2370942099286299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94570877080417"/>
          <c:y val="0.11358490566037738"/>
          <c:w val="0.7386845581109156"/>
          <c:h val="0.6523395896267683"/>
        </c:manualLayout>
      </c:layout>
      <c:barChart>
        <c:barDir val="col"/>
        <c:grouping val="clustered"/>
        <c:varyColors val="0"/>
        <c:ser>
          <c:idx val="0"/>
          <c:order val="0"/>
          <c:tx>
            <c:v>AFILIADOS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'AFILIADOS 30  JUNIO 2021'!$B$8:$B$18</c:f>
              <c:strCache>
                <c:ptCount val="11"/>
                <c:pt idx="0">
                  <c:v>AZANGARO</c:v>
                </c:pt>
                <c:pt idx="1">
                  <c:v>CHUCUITO</c:v>
                </c:pt>
                <c:pt idx="2">
                  <c:v>COLLAO</c:v>
                </c:pt>
                <c:pt idx="3">
                  <c:v>HUANCANE</c:v>
                </c:pt>
                <c:pt idx="4">
                  <c:v>LAMPA</c:v>
                </c:pt>
                <c:pt idx="5">
                  <c:v>MACUSANI</c:v>
                </c:pt>
                <c:pt idx="6">
                  <c:v>MELGAR</c:v>
                </c:pt>
                <c:pt idx="7">
                  <c:v>PUNO</c:v>
                </c:pt>
                <c:pt idx="8">
                  <c:v>SAN ROMAN</c:v>
                </c:pt>
                <c:pt idx="9">
                  <c:v>SANDIA</c:v>
                </c:pt>
                <c:pt idx="10">
                  <c:v>YUNGUYO</c:v>
                </c:pt>
              </c:strCache>
            </c:strRef>
          </c:cat>
          <c:val>
            <c:numRef>
              <c:f>'AFILIADOS 30  JUNIO 2021'!$K$8:$K$18</c:f>
              <c:numCache>
                <c:formatCode>General</c:formatCode>
                <c:ptCount val="11"/>
                <c:pt idx="0">
                  <c:v>93679</c:v>
                </c:pt>
                <c:pt idx="1">
                  <c:v>75309</c:v>
                </c:pt>
                <c:pt idx="2">
                  <c:v>63891</c:v>
                </c:pt>
                <c:pt idx="3">
                  <c:v>98641</c:v>
                </c:pt>
                <c:pt idx="4">
                  <c:v>26260</c:v>
                </c:pt>
                <c:pt idx="5">
                  <c:v>44366</c:v>
                </c:pt>
                <c:pt idx="6">
                  <c:v>108531</c:v>
                </c:pt>
                <c:pt idx="7">
                  <c:v>183472</c:v>
                </c:pt>
                <c:pt idx="8">
                  <c:v>326050</c:v>
                </c:pt>
                <c:pt idx="9">
                  <c:v>42294</c:v>
                </c:pt>
                <c:pt idx="10">
                  <c:v>37156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557952"/>
        <c:axId val="57912128"/>
      </c:barChart>
      <c:catAx>
        <c:axId val="90557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PE"/>
          </a:p>
        </c:txPr>
        <c:crossAx val="57912128"/>
        <c:crosses val="autoZero"/>
        <c:auto val="1"/>
        <c:lblAlgn val="ctr"/>
        <c:lblOffset val="100"/>
        <c:noMultiLvlLbl val="0"/>
      </c:catAx>
      <c:valAx>
        <c:axId val="57912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PE"/>
          </a:p>
        </c:txPr>
        <c:crossAx val="9055795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AFILIADOS  VIGENTES  AL 30 DE ABRIL 2015</a:t>
            </a:r>
          </a:p>
        </c:rich>
      </c:tx>
      <c:layout>
        <c:manualLayout>
          <c:xMode val="edge"/>
          <c:yMode val="edge"/>
          <c:x val="8.8097062579821195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94570877080417"/>
          <c:y val="0.11358490566037738"/>
          <c:w val="0.7386845581109156"/>
          <c:h val="0.6523395896267683"/>
        </c:manualLayout>
      </c:layout>
      <c:barChart>
        <c:barDir val="col"/>
        <c:grouping val="clustered"/>
        <c:varyColors val="0"/>
        <c:ser>
          <c:idx val="0"/>
          <c:order val="0"/>
          <c:tx>
            <c:v>AFILIADOS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'AFILIADOS POBLACION OBJETIVO'!$B$7:$B$17</c:f>
              <c:strCache>
                <c:ptCount val="11"/>
                <c:pt idx="0">
                  <c:v>AZANGARO</c:v>
                </c:pt>
                <c:pt idx="1">
                  <c:v>CHUCUITO</c:v>
                </c:pt>
                <c:pt idx="2">
                  <c:v>COLLAO</c:v>
                </c:pt>
                <c:pt idx="3">
                  <c:v>HUANCANE</c:v>
                </c:pt>
                <c:pt idx="4">
                  <c:v>LAMPA</c:v>
                </c:pt>
                <c:pt idx="5">
                  <c:v>MACUSANI</c:v>
                </c:pt>
                <c:pt idx="6">
                  <c:v>MELGAR</c:v>
                </c:pt>
                <c:pt idx="7">
                  <c:v>PUNO</c:v>
                </c:pt>
                <c:pt idx="8">
                  <c:v>SAN ROMAN</c:v>
                </c:pt>
                <c:pt idx="9">
                  <c:v>SANDIA</c:v>
                </c:pt>
                <c:pt idx="10">
                  <c:v>YUNGUYO</c:v>
                </c:pt>
              </c:strCache>
            </c:strRef>
          </c:cat>
          <c:val>
            <c:numRef>
              <c:f>'AFILIADOS POBLACION OBJETIVO'!$K$7:$K$17</c:f>
              <c:numCache>
                <c:formatCode>General</c:formatCode>
                <c:ptCount val="11"/>
                <c:pt idx="0">
                  <c:v>80904</c:v>
                </c:pt>
                <c:pt idx="1">
                  <c:v>63645</c:v>
                </c:pt>
                <c:pt idx="2">
                  <c:v>50028</c:v>
                </c:pt>
                <c:pt idx="3">
                  <c:v>83449</c:v>
                </c:pt>
                <c:pt idx="4">
                  <c:v>20725</c:v>
                </c:pt>
                <c:pt idx="5">
                  <c:v>36440</c:v>
                </c:pt>
                <c:pt idx="6">
                  <c:v>94705</c:v>
                </c:pt>
                <c:pt idx="7">
                  <c:v>120082</c:v>
                </c:pt>
                <c:pt idx="8">
                  <c:v>174473</c:v>
                </c:pt>
                <c:pt idx="9">
                  <c:v>34451</c:v>
                </c:pt>
                <c:pt idx="10">
                  <c:v>25637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133568"/>
        <c:axId val="57913856"/>
      </c:barChart>
      <c:catAx>
        <c:axId val="65133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PE"/>
          </a:p>
        </c:txPr>
        <c:crossAx val="57913856"/>
        <c:crosses val="autoZero"/>
        <c:auto val="1"/>
        <c:lblAlgn val="ctr"/>
        <c:lblOffset val="100"/>
        <c:noMultiLvlLbl val="0"/>
      </c:catAx>
      <c:valAx>
        <c:axId val="57913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PE"/>
          </a:p>
        </c:txPr>
        <c:crossAx val="6513356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0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AFILIADOS  AL 29 DE FEBRERO 2016</a:t>
            </a:r>
          </a:p>
        </c:rich>
      </c:tx>
      <c:layout>
        <c:manualLayout>
          <c:xMode val="edge"/>
          <c:yMode val="edge"/>
          <c:x val="0.2370942099286299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94570877080417"/>
          <c:y val="0.11358490566037738"/>
          <c:w val="0.7386845581109156"/>
          <c:h val="0.6523395896267683"/>
        </c:manualLayout>
      </c:layout>
      <c:barChart>
        <c:barDir val="col"/>
        <c:grouping val="clustered"/>
        <c:varyColors val="0"/>
        <c:ser>
          <c:idx val="0"/>
          <c:order val="0"/>
          <c:tx>
            <c:v>AFILIADOS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'AFILIADOS VIGENTES POBLACION'!$B$7:$B$17</c:f>
              <c:strCache>
                <c:ptCount val="11"/>
                <c:pt idx="0">
                  <c:v>AZANGARO</c:v>
                </c:pt>
                <c:pt idx="1">
                  <c:v>CHUCUITO</c:v>
                </c:pt>
                <c:pt idx="2">
                  <c:v>COLLAO</c:v>
                </c:pt>
                <c:pt idx="3">
                  <c:v>HUANCANE</c:v>
                </c:pt>
                <c:pt idx="4">
                  <c:v>LAMPA</c:v>
                </c:pt>
                <c:pt idx="5">
                  <c:v>MACUSANI</c:v>
                </c:pt>
                <c:pt idx="6">
                  <c:v>MELGAR</c:v>
                </c:pt>
                <c:pt idx="7">
                  <c:v>PUNO</c:v>
                </c:pt>
                <c:pt idx="8">
                  <c:v>SAN ROMAN</c:v>
                </c:pt>
                <c:pt idx="9">
                  <c:v>SANDIA</c:v>
                </c:pt>
                <c:pt idx="10">
                  <c:v>YUNGUYO</c:v>
                </c:pt>
              </c:strCache>
            </c:strRef>
          </c:cat>
          <c:val>
            <c:numRef>
              <c:f>'AFILIADOS VIGENTES POBLACION'!$K$7:$K$17</c:f>
              <c:numCache>
                <c:formatCode>General</c:formatCode>
                <c:ptCount val="11"/>
                <c:pt idx="0">
                  <c:v>81612</c:v>
                </c:pt>
                <c:pt idx="1">
                  <c:v>64296</c:v>
                </c:pt>
                <c:pt idx="2">
                  <c:v>51220</c:v>
                </c:pt>
                <c:pt idx="3">
                  <c:v>84160</c:v>
                </c:pt>
                <c:pt idx="4">
                  <c:v>21457</c:v>
                </c:pt>
                <c:pt idx="5">
                  <c:v>37865</c:v>
                </c:pt>
                <c:pt idx="6">
                  <c:v>97327</c:v>
                </c:pt>
                <c:pt idx="7">
                  <c:v>126985</c:v>
                </c:pt>
                <c:pt idx="8">
                  <c:v>195963</c:v>
                </c:pt>
                <c:pt idx="9">
                  <c:v>35054</c:v>
                </c:pt>
                <c:pt idx="10">
                  <c:v>26674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254208"/>
        <c:axId val="57915584"/>
      </c:barChart>
      <c:catAx>
        <c:axId val="100254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PE"/>
          </a:p>
        </c:txPr>
        <c:crossAx val="57915584"/>
        <c:crosses val="autoZero"/>
        <c:auto val="1"/>
        <c:lblAlgn val="ctr"/>
        <c:lblOffset val="100"/>
        <c:noMultiLvlLbl val="0"/>
      </c:catAx>
      <c:valAx>
        <c:axId val="57915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PE"/>
          </a:p>
        </c:txPr>
        <c:crossAx val="10025420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0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AFILIADOS  VIGENTES  AL 31 DE DICIEMBRE 2014</a:t>
            </a:r>
          </a:p>
        </c:rich>
      </c:tx>
      <c:layout>
        <c:manualLayout>
          <c:xMode val="edge"/>
          <c:yMode val="edge"/>
          <c:x val="8.8097062579821195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94570877080417"/>
          <c:y val="0.11358490566037738"/>
          <c:w val="0.7386845581109156"/>
          <c:h val="0.6523395896267683"/>
        </c:manualLayout>
      </c:layout>
      <c:barChart>
        <c:barDir val="col"/>
        <c:grouping val="clustered"/>
        <c:varyColors val="0"/>
        <c:ser>
          <c:idx val="0"/>
          <c:order val="0"/>
          <c:tx>
            <c:v>AFILIADOS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AFILIADOS!$B$7:$B$17</c:f>
              <c:strCache>
                <c:ptCount val="11"/>
                <c:pt idx="0">
                  <c:v>AZANGARO</c:v>
                </c:pt>
                <c:pt idx="1">
                  <c:v>CHUCUITO</c:v>
                </c:pt>
                <c:pt idx="2">
                  <c:v>COLLAO</c:v>
                </c:pt>
                <c:pt idx="3">
                  <c:v>HUANCANE</c:v>
                </c:pt>
                <c:pt idx="4">
                  <c:v>LAMPA</c:v>
                </c:pt>
                <c:pt idx="5">
                  <c:v>MACUSANI</c:v>
                </c:pt>
                <c:pt idx="6">
                  <c:v>MELGAR</c:v>
                </c:pt>
                <c:pt idx="7">
                  <c:v>PUNO</c:v>
                </c:pt>
                <c:pt idx="8">
                  <c:v>SAN ROMAN</c:v>
                </c:pt>
                <c:pt idx="9">
                  <c:v>SANDIA</c:v>
                </c:pt>
                <c:pt idx="10">
                  <c:v>YUNGUYO</c:v>
                </c:pt>
              </c:strCache>
            </c:strRef>
          </c:cat>
          <c:val>
            <c:numRef>
              <c:f>AFILIADOS!$J$7:$J$17</c:f>
              <c:numCache>
                <c:formatCode>General</c:formatCode>
                <c:ptCount val="11"/>
                <c:pt idx="0">
                  <c:v>81270</c:v>
                </c:pt>
                <c:pt idx="1">
                  <c:v>63208</c:v>
                </c:pt>
                <c:pt idx="2">
                  <c:v>50348</c:v>
                </c:pt>
                <c:pt idx="3">
                  <c:v>82841</c:v>
                </c:pt>
                <c:pt idx="4">
                  <c:v>20675</c:v>
                </c:pt>
                <c:pt idx="5">
                  <c:v>36612</c:v>
                </c:pt>
                <c:pt idx="6">
                  <c:v>95010</c:v>
                </c:pt>
                <c:pt idx="7">
                  <c:v>122939</c:v>
                </c:pt>
                <c:pt idx="8">
                  <c:v>184997</c:v>
                </c:pt>
                <c:pt idx="9">
                  <c:v>34496</c:v>
                </c:pt>
                <c:pt idx="10">
                  <c:v>26111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256256"/>
        <c:axId val="109690880"/>
      </c:barChart>
      <c:catAx>
        <c:axId val="100256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PE"/>
          </a:p>
        </c:txPr>
        <c:crossAx val="109690880"/>
        <c:crosses val="autoZero"/>
        <c:auto val="1"/>
        <c:lblAlgn val="ctr"/>
        <c:lblOffset val="100"/>
        <c:noMultiLvlLbl val="0"/>
      </c:catAx>
      <c:valAx>
        <c:axId val="109690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PE"/>
          </a:p>
        </c:txPr>
        <c:crossAx val="1002562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0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AFILIADOS  VIGENTES  AL 31 DE AGOSTO 2015</a:t>
            </a:r>
          </a:p>
        </c:rich>
      </c:tx>
      <c:layout>
        <c:manualLayout>
          <c:xMode val="edge"/>
          <c:yMode val="edge"/>
          <c:x val="8.8097062579821195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94570877080417"/>
          <c:y val="0.11358490566037738"/>
          <c:w val="0.7386845581109156"/>
          <c:h val="0.6523395896267683"/>
        </c:manualLayout>
      </c:layout>
      <c:barChart>
        <c:barDir val="col"/>
        <c:grouping val="clustered"/>
        <c:varyColors val="0"/>
        <c:ser>
          <c:idx val="0"/>
          <c:order val="0"/>
          <c:tx>
            <c:v>AFILIADOS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'AFILIADOS VIGENTES'!$B$7:$B$17</c:f>
              <c:strCache>
                <c:ptCount val="11"/>
                <c:pt idx="0">
                  <c:v>AZANGARO</c:v>
                </c:pt>
                <c:pt idx="1">
                  <c:v>CHUCUITO</c:v>
                </c:pt>
                <c:pt idx="2">
                  <c:v>COLLAO</c:v>
                </c:pt>
                <c:pt idx="3">
                  <c:v>HUANCANE</c:v>
                </c:pt>
                <c:pt idx="4">
                  <c:v>LAMPA</c:v>
                </c:pt>
                <c:pt idx="5">
                  <c:v>MACUSANI</c:v>
                </c:pt>
                <c:pt idx="6">
                  <c:v>MELGAR</c:v>
                </c:pt>
                <c:pt idx="7">
                  <c:v>PUNO</c:v>
                </c:pt>
                <c:pt idx="8">
                  <c:v>SAN ROMAN</c:v>
                </c:pt>
                <c:pt idx="9">
                  <c:v>SANDIA</c:v>
                </c:pt>
                <c:pt idx="10">
                  <c:v>YUNGUYO</c:v>
                </c:pt>
              </c:strCache>
            </c:strRef>
          </c:cat>
          <c:val>
            <c:numRef>
              <c:f>'AFILIADOS VIGENTES'!$J$7:$J$17</c:f>
              <c:numCache>
                <c:formatCode>General</c:formatCode>
                <c:ptCount val="11"/>
                <c:pt idx="0">
                  <c:v>80220</c:v>
                </c:pt>
                <c:pt idx="1">
                  <c:v>62127</c:v>
                </c:pt>
                <c:pt idx="2">
                  <c:v>49398</c:v>
                </c:pt>
                <c:pt idx="3">
                  <c:v>81753</c:v>
                </c:pt>
                <c:pt idx="4">
                  <c:v>20340</c:v>
                </c:pt>
                <c:pt idx="5">
                  <c:v>36013</c:v>
                </c:pt>
                <c:pt idx="6">
                  <c:v>93481</c:v>
                </c:pt>
                <c:pt idx="7">
                  <c:v>118756</c:v>
                </c:pt>
                <c:pt idx="8">
                  <c:v>177636</c:v>
                </c:pt>
                <c:pt idx="9">
                  <c:v>34062</c:v>
                </c:pt>
                <c:pt idx="10">
                  <c:v>25424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604352"/>
        <c:axId val="109692608"/>
      </c:barChart>
      <c:catAx>
        <c:axId val="109604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PE"/>
          </a:p>
        </c:txPr>
        <c:crossAx val="109692608"/>
        <c:crosses val="autoZero"/>
        <c:auto val="1"/>
        <c:lblAlgn val="ctr"/>
        <c:lblOffset val="100"/>
        <c:noMultiLvlLbl val="0"/>
      </c:catAx>
      <c:valAx>
        <c:axId val="109692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PE"/>
          </a:p>
        </c:txPr>
        <c:crossAx val="10960435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0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AFILIADOS  INSCRIPTOS  AL 31 DE AGOSTO 2015</a:t>
            </a:r>
          </a:p>
        </c:rich>
      </c:tx>
      <c:layout>
        <c:manualLayout>
          <c:xMode val="edge"/>
          <c:yMode val="edge"/>
          <c:x val="8.8097062579821195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94570877080417"/>
          <c:y val="0.11358490566037738"/>
          <c:w val="0.7386845581109156"/>
          <c:h val="0.6523395896267683"/>
        </c:manualLayout>
      </c:layout>
      <c:barChart>
        <c:barDir val="col"/>
        <c:grouping val="clustered"/>
        <c:varyColors val="0"/>
        <c:ser>
          <c:idx val="0"/>
          <c:order val="0"/>
          <c:tx>
            <c:v>AFILIADOS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INSCRIPTOS!$B$7:$B$17</c:f>
              <c:strCache>
                <c:ptCount val="11"/>
                <c:pt idx="0">
                  <c:v>AZANGARO</c:v>
                </c:pt>
                <c:pt idx="1">
                  <c:v>CHUCUITO</c:v>
                </c:pt>
                <c:pt idx="2">
                  <c:v>COLLAO</c:v>
                </c:pt>
                <c:pt idx="3">
                  <c:v>HUANCANE</c:v>
                </c:pt>
                <c:pt idx="4">
                  <c:v>LAMPA</c:v>
                </c:pt>
                <c:pt idx="5">
                  <c:v>MACUSANI</c:v>
                </c:pt>
                <c:pt idx="6">
                  <c:v>MELGAR</c:v>
                </c:pt>
                <c:pt idx="7">
                  <c:v>PUNO</c:v>
                </c:pt>
                <c:pt idx="8">
                  <c:v>SAN ROMAN</c:v>
                </c:pt>
                <c:pt idx="9">
                  <c:v>SANDIA</c:v>
                </c:pt>
                <c:pt idx="10">
                  <c:v>YUNGUYO</c:v>
                </c:pt>
              </c:strCache>
            </c:strRef>
          </c:cat>
          <c:val>
            <c:numRef>
              <c:f>INSCRIPTOS!$J$7:$J$17</c:f>
              <c:numCache>
                <c:formatCode>General</c:formatCode>
                <c:ptCount val="11"/>
                <c:pt idx="0">
                  <c:v>592</c:v>
                </c:pt>
                <c:pt idx="1">
                  <c:v>410</c:v>
                </c:pt>
                <c:pt idx="2">
                  <c:v>275</c:v>
                </c:pt>
                <c:pt idx="3">
                  <c:v>401</c:v>
                </c:pt>
                <c:pt idx="4">
                  <c:v>171</c:v>
                </c:pt>
                <c:pt idx="5">
                  <c:v>321</c:v>
                </c:pt>
                <c:pt idx="6">
                  <c:v>586</c:v>
                </c:pt>
                <c:pt idx="7">
                  <c:v>873</c:v>
                </c:pt>
                <c:pt idx="8">
                  <c:v>1672</c:v>
                </c:pt>
                <c:pt idx="9">
                  <c:v>210</c:v>
                </c:pt>
                <c:pt idx="10">
                  <c:v>128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979136"/>
        <c:axId val="109694336"/>
      </c:barChart>
      <c:catAx>
        <c:axId val="109979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PE"/>
          </a:p>
        </c:txPr>
        <c:crossAx val="109694336"/>
        <c:crosses val="autoZero"/>
        <c:auto val="1"/>
        <c:lblAlgn val="ctr"/>
        <c:lblOffset val="100"/>
        <c:noMultiLvlLbl val="0"/>
      </c:catAx>
      <c:valAx>
        <c:axId val="109694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PE"/>
          </a:p>
        </c:txPr>
        <c:crossAx val="10997913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0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AFILIADOS  NRUS  AL 29 DE FEBRERO 2016</a:t>
            </a:r>
          </a:p>
        </c:rich>
      </c:tx>
      <c:layout>
        <c:manualLayout>
          <c:xMode val="edge"/>
          <c:yMode val="edge"/>
          <c:x val="0.24664530830494324"/>
          <c:y val="1.56862874263084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472042355737028E-2"/>
          <c:y val="0.14400287416544413"/>
          <c:w val="0.7386845581109156"/>
          <c:h val="0.6219214993563067"/>
        </c:manualLayout>
      </c:layout>
      <c:barChart>
        <c:barDir val="col"/>
        <c:grouping val="clustered"/>
        <c:varyColors val="0"/>
        <c:ser>
          <c:idx val="0"/>
          <c:order val="0"/>
          <c:tx>
            <c:v>AFILIADOS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 RUS'!$B$7:$B$17</c:f>
              <c:strCache>
                <c:ptCount val="11"/>
                <c:pt idx="0">
                  <c:v>AZANGARO</c:v>
                </c:pt>
                <c:pt idx="1">
                  <c:v>CHUCUITO</c:v>
                </c:pt>
                <c:pt idx="2">
                  <c:v>COLLAO</c:v>
                </c:pt>
                <c:pt idx="3">
                  <c:v>HUANCANE</c:v>
                </c:pt>
                <c:pt idx="4">
                  <c:v>LAMPA</c:v>
                </c:pt>
                <c:pt idx="5">
                  <c:v>MACUSANI</c:v>
                </c:pt>
                <c:pt idx="6">
                  <c:v>MELGAR</c:v>
                </c:pt>
                <c:pt idx="7">
                  <c:v>PUNO</c:v>
                </c:pt>
                <c:pt idx="8">
                  <c:v>SAN ROMAN</c:v>
                </c:pt>
                <c:pt idx="9">
                  <c:v>SANDIA</c:v>
                </c:pt>
                <c:pt idx="10">
                  <c:v>YUNGUYO</c:v>
                </c:pt>
              </c:strCache>
            </c:strRef>
          </c:cat>
          <c:val>
            <c:numRef>
              <c:f>'N RUS'!$J$7:$J$17</c:f>
              <c:numCache>
                <c:formatCode>General</c:formatCode>
                <c:ptCount val="11"/>
                <c:pt idx="0">
                  <c:v>458</c:v>
                </c:pt>
                <c:pt idx="1">
                  <c:v>671</c:v>
                </c:pt>
                <c:pt idx="2">
                  <c:v>675</c:v>
                </c:pt>
                <c:pt idx="3">
                  <c:v>687</c:v>
                </c:pt>
                <c:pt idx="4">
                  <c:v>164</c:v>
                </c:pt>
                <c:pt idx="5">
                  <c:v>278</c:v>
                </c:pt>
                <c:pt idx="6">
                  <c:v>943</c:v>
                </c:pt>
                <c:pt idx="7">
                  <c:v>3310</c:v>
                </c:pt>
                <c:pt idx="8">
                  <c:v>5689</c:v>
                </c:pt>
                <c:pt idx="9">
                  <c:v>224</c:v>
                </c:pt>
                <c:pt idx="10">
                  <c:v>559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948928"/>
        <c:axId val="109696064"/>
      </c:barChart>
      <c:catAx>
        <c:axId val="109948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PE"/>
          </a:p>
        </c:txPr>
        <c:crossAx val="109696064"/>
        <c:crosses val="autoZero"/>
        <c:auto val="1"/>
        <c:lblAlgn val="ctr"/>
        <c:lblOffset val="100"/>
        <c:noMultiLvlLbl val="0"/>
      </c:catAx>
      <c:valAx>
        <c:axId val="109696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PE"/>
          </a:p>
        </c:txPr>
        <c:crossAx val="10994892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0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000000000000522" l="0.70000000000000062" r="0.70000000000000062" t="0.7500000000000052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21</xdr:row>
      <xdr:rowOff>28577</xdr:rowOff>
    </xdr:from>
    <xdr:to>
      <xdr:col>10</xdr:col>
      <xdr:colOff>209550</xdr:colOff>
      <xdr:row>34</xdr:row>
      <xdr:rowOff>0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21</xdr:row>
      <xdr:rowOff>38102</xdr:rowOff>
    </xdr:from>
    <xdr:to>
      <xdr:col>11</xdr:col>
      <xdr:colOff>0</xdr:colOff>
      <xdr:row>34</xdr:row>
      <xdr:rowOff>76200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20</xdr:row>
      <xdr:rowOff>28577</xdr:rowOff>
    </xdr:from>
    <xdr:to>
      <xdr:col>10</xdr:col>
      <xdr:colOff>209550</xdr:colOff>
      <xdr:row>33</xdr:row>
      <xdr:rowOff>38100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21</xdr:row>
      <xdr:rowOff>38102</xdr:rowOff>
    </xdr:from>
    <xdr:to>
      <xdr:col>10</xdr:col>
      <xdr:colOff>0</xdr:colOff>
      <xdr:row>34</xdr:row>
      <xdr:rowOff>76200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21</xdr:row>
      <xdr:rowOff>38102</xdr:rowOff>
    </xdr:from>
    <xdr:to>
      <xdr:col>10</xdr:col>
      <xdr:colOff>0</xdr:colOff>
      <xdr:row>34</xdr:row>
      <xdr:rowOff>76200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21</xdr:row>
      <xdr:rowOff>38102</xdr:rowOff>
    </xdr:from>
    <xdr:to>
      <xdr:col>10</xdr:col>
      <xdr:colOff>0</xdr:colOff>
      <xdr:row>34</xdr:row>
      <xdr:rowOff>76200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857250</xdr:colOff>
      <xdr:row>20</xdr:row>
      <xdr:rowOff>19050</xdr:rowOff>
    </xdr:from>
    <xdr:to>
      <xdr:col>9</xdr:col>
      <xdr:colOff>942975</xdr:colOff>
      <xdr:row>33</xdr:row>
      <xdr:rowOff>104775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tabSelected="1" zoomScaleNormal="100" workbookViewId="0">
      <selection activeCell="M10" sqref="M10"/>
    </sheetView>
  </sheetViews>
  <sheetFormatPr baseColWidth="10" defaultRowHeight="12.75" x14ac:dyDescent="0.2"/>
  <cols>
    <col min="1" max="1" width="5.85546875" customWidth="1"/>
    <col min="2" max="2" width="12.28515625" customWidth="1"/>
    <col min="3" max="3" width="13.28515625" customWidth="1"/>
    <col min="4" max="4" width="8.5703125" customWidth="1"/>
    <col min="5" max="5" width="10" customWidth="1"/>
    <col min="6" max="6" width="9.28515625" customWidth="1"/>
    <col min="7" max="8" width="13.42578125" customWidth="1"/>
    <col min="9" max="9" width="12.28515625" customWidth="1"/>
    <col min="10" max="10" width="12.42578125" customWidth="1"/>
    <col min="11" max="12" width="13.7109375" customWidth="1"/>
    <col min="13" max="13" width="20.28515625" bestFit="1" customWidth="1"/>
    <col min="14" max="14" width="19.7109375" customWidth="1"/>
    <col min="15" max="15" width="10.85546875" customWidth="1"/>
    <col min="16" max="16" width="8.42578125" customWidth="1"/>
    <col min="17" max="17" width="9.28515625" customWidth="1"/>
    <col min="18" max="18" width="7" customWidth="1"/>
    <col min="19" max="19" width="5.28515625" customWidth="1"/>
  </cols>
  <sheetData>
    <row r="1" spans="1:22" ht="18.75" x14ac:dyDescent="0.3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22" ht="18.75" customHeight="1" x14ac:dyDescent="0.2">
      <c r="A2" s="166" t="s">
        <v>60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22" ht="12.75" customHeight="1" thickBot="1" x14ac:dyDescent="0.25">
      <c r="A3" s="44"/>
      <c r="B3" s="44"/>
      <c r="C3" s="44"/>
      <c r="D3" s="166"/>
      <c r="E3" s="166"/>
      <c r="F3" s="166"/>
      <c r="G3" s="166"/>
      <c r="H3" s="166"/>
      <c r="I3" s="166"/>
      <c r="J3" s="166"/>
      <c r="K3" s="166"/>
      <c r="L3" s="35"/>
    </row>
    <row r="4" spans="1:22" ht="12.75" customHeight="1" x14ac:dyDescent="0.2">
      <c r="A4" s="5"/>
      <c r="B4" s="5"/>
      <c r="C4" s="167" t="s">
        <v>58</v>
      </c>
      <c r="D4" s="169" t="s">
        <v>11</v>
      </c>
      <c r="E4" s="170"/>
      <c r="F4" s="173" t="s">
        <v>10</v>
      </c>
      <c r="G4" s="175" t="s">
        <v>12</v>
      </c>
      <c r="H4" s="178" t="s">
        <v>13</v>
      </c>
      <c r="I4" s="178" t="s">
        <v>14</v>
      </c>
      <c r="J4" s="178" t="s">
        <v>15</v>
      </c>
      <c r="K4" s="178" t="s">
        <v>17</v>
      </c>
      <c r="L4" s="175" t="s">
        <v>62</v>
      </c>
      <c r="M4" s="1"/>
      <c r="N4" s="1"/>
      <c r="O4" s="1"/>
    </row>
    <row r="5" spans="1:22" ht="21.75" customHeight="1" thickBot="1" x14ac:dyDescent="0.25">
      <c r="A5" s="5"/>
      <c r="B5" s="5"/>
      <c r="C5" s="168"/>
      <c r="D5" s="171"/>
      <c r="E5" s="172"/>
      <c r="F5" s="174"/>
      <c r="G5" s="176"/>
      <c r="H5" s="179"/>
      <c r="I5" s="179"/>
      <c r="J5" s="179"/>
      <c r="K5" s="179"/>
      <c r="L5" s="176"/>
      <c r="M5" s="6"/>
      <c r="N5" s="6"/>
      <c r="O5" s="1"/>
    </row>
    <row r="6" spans="1:22" ht="21.75" customHeight="1" x14ac:dyDescent="0.2">
      <c r="A6" s="183" t="s">
        <v>26</v>
      </c>
      <c r="B6" s="183" t="s">
        <v>39</v>
      </c>
      <c r="C6" s="168"/>
      <c r="D6" s="175" t="s">
        <v>18</v>
      </c>
      <c r="E6" s="178" t="s">
        <v>19</v>
      </c>
      <c r="F6" s="173" t="s">
        <v>20</v>
      </c>
      <c r="G6" s="176"/>
      <c r="H6" s="179"/>
      <c r="I6" s="179"/>
      <c r="J6" s="179"/>
      <c r="K6" s="179"/>
      <c r="L6" s="176"/>
      <c r="M6" s="6"/>
      <c r="N6" s="6"/>
      <c r="O6" s="1"/>
    </row>
    <row r="7" spans="1:22" ht="27.75" customHeight="1" thickBot="1" x14ac:dyDescent="0.25">
      <c r="A7" s="184"/>
      <c r="B7" s="184"/>
      <c r="C7" s="168"/>
      <c r="D7" s="177"/>
      <c r="E7" s="180"/>
      <c r="F7" s="174"/>
      <c r="G7" s="177"/>
      <c r="H7" s="180"/>
      <c r="I7" s="180"/>
      <c r="J7" s="180"/>
      <c r="K7" s="180"/>
      <c r="L7" s="177"/>
      <c r="M7" s="7"/>
      <c r="N7" s="8"/>
      <c r="O7" s="9"/>
      <c r="P7" s="1"/>
      <c r="Q7" s="1"/>
      <c r="R7" s="1"/>
      <c r="S7" s="1"/>
      <c r="T7" s="1"/>
      <c r="U7" s="1"/>
      <c r="V7" s="1"/>
    </row>
    <row r="8" spans="1:22" ht="15" x14ac:dyDescent="0.2">
      <c r="A8" s="53" t="s">
        <v>28</v>
      </c>
      <c r="B8" s="77" t="s">
        <v>0</v>
      </c>
      <c r="C8" s="153">
        <v>93785</v>
      </c>
      <c r="D8" s="160">
        <v>7487</v>
      </c>
      <c r="E8" s="149">
        <v>11253</v>
      </c>
      <c r="F8" s="61">
        <f>D8+E8</f>
        <v>18740</v>
      </c>
      <c r="G8" s="155">
        <v>10115</v>
      </c>
      <c r="H8" s="160">
        <v>22590</v>
      </c>
      <c r="I8" s="149">
        <v>30177</v>
      </c>
      <c r="J8" s="149">
        <v>12057</v>
      </c>
      <c r="K8" s="58">
        <f>D8+E8+G8+H8+I8+J8</f>
        <v>93679</v>
      </c>
      <c r="L8" s="143">
        <f>K8/C8</f>
        <v>0.99886975529135791</v>
      </c>
      <c r="M8" s="10"/>
      <c r="P8" s="1"/>
      <c r="Q8" s="1"/>
      <c r="R8" s="1"/>
      <c r="S8" s="1"/>
      <c r="T8" s="1"/>
      <c r="U8" s="1"/>
      <c r="V8" s="1"/>
    </row>
    <row r="9" spans="1:22" ht="15" x14ac:dyDescent="0.2">
      <c r="A9" s="75" t="s">
        <v>30</v>
      </c>
      <c r="B9" s="78" t="s">
        <v>1</v>
      </c>
      <c r="C9" s="154">
        <v>130371</v>
      </c>
      <c r="D9" s="161">
        <v>4726</v>
      </c>
      <c r="E9" s="150">
        <v>8307</v>
      </c>
      <c r="F9" s="163">
        <f t="shared" ref="F9:F18" si="0">D9+E9</f>
        <v>13033</v>
      </c>
      <c r="G9" s="156">
        <v>8265</v>
      </c>
      <c r="H9" s="161">
        <v>15643</v>
      </c>
      <c r="I9" s="150">
        <v>25679</v>
      </c>
      <c r="J9" s="150">
        <v>12689</v>
      </c>
      <c r="K9" s="146">
        <f t="shared" ref="K9:K18" si="1">D9+E9+G9+H9+I9+J9</f>
        <v>75309</v>
      </c>
      <c r="L9" s="148">
        <f t="shared" ref="L9:L19" si="2">K9/C9</f>
        <v>0.57765147156959751</v>
      </c>
      <c r="M9" s="10"/>
      <c r="P9" s="26"/>
      <c r="Q9" s="26"/>
      <c r="R9" s="26"/>
      <c r="S9" s="27"/>
      <c r="T9" s="1"/>
      <c r="U9" s="1"/>
      <c r="V9" s="1"/>
    </row>
    <row r="10" spans="1:22" ht="15" x14ac:dyDescent="0.2">
      <c r="A10" s="75" t="s">
        <v>31</v>
      </c>
      <c r="B10" s="78" t="s">
        <v>2</v>
      </c>
      <c r="C10" s="154">
        <v>75024</v>
      </c>
      <c r="D10" s="161">
        <v>3962</v>
      </c>
      <c r="E10" s="150">
        <v>6293</v>
      </c>
      <c r="F10" s="163">
        <f t="shared" si="0"/>
        <v>10255</v>
      </c>
      <c r="G10" s="156">
        <v>6195</v>
      </c>
      <c r="H10" s="161">
        <v>13611</v>
      </c>
      <c r="I10" s="150">
        <v>22667</v>
      </c>
      <c r="J10" s="150">
        <v>11163</v>
      </c>
      <c r="K10" s="146">
        <f t="shared" si="1"/>
        <v>63891</v>
      </c>
      <c r="L10" s="144">
        <f t="shared" si="2"/>
        <v>0.85160748560460653</v>
      </c>
      <c r="M10" s="10"/>
      <c r="P10" s="26"/>
      <c r="Q10" s="26"/>
      <c r="R10" s="26"/>
      <c r="S10" s="27"/>
      <c r="T10" s="1"/>
      <c r="U10" s="1"/>
      <c r="V10" s="1"/>
    </row>
    <row r="11" spans="1:22" ht="15" x14ac:dyDescent="0.2">
      <c r="A11" s="75" t="s">
        <v>32</v>
      </c>
      <c r="B11" s="78" t="s">
        <v>3</v>
      </c>
      <c r="C11" s="154">
        <v>122472</v>
      </c>
      <c r="D11" s="161">
        <v>6080</v>
      </c>
      <c r="E11" s="150">
        <v>10796</v>
      </c>
      <c r="F11" s="163">
        <f t="shared" si="0"/>
        <v>16876</v>
      </c>
      <c r="G11" s="156">
        <v>10122</v>
      </c>
      <c r="H11" s="161">
        <v>20392</v>
      </c>
      <c r="I11" s="150">
        <v>34388</v>
      </c>
      <c r="J11" s="150">
        <v>16863</v>
      </c>
      <c r="K11" s="146">
        <f t="shared" si="1"/>
        <v>98641</v>
      </c>
      <c r="L11" s="144">
        <f t="shared" si="2"/>
        <v>0.80541674831798293</v>
      </c>
      <c r="M11" s="10"/>
      <c r="P11" s="28"/>
      <c r="Q11" s="28"/>
      <c r="R11" s="28"/>
      <c r="S11" s="27"/>
      <c r="T11" s="1"/>
      <c r="U11" s="1"/>
      <c r="V11" s="1"/>
    </row>
    <row r="12" spans="1:22" s="52" customFormat="1" ht="15" x14ac:dyDescent="0.2">
      <c r="A12" s="75" t="s">
        <v>33</v>
      </c>
      <c r="B12" s="78" t="s">
        <v>27</v>
      </c>
      <c r="C12" s="154">
        <v>33823</v>
      </c>
      <c r="D12" s="161">
        <v>2110</v>
      </c>
      <c r="E12" s="150">
        <v>3078</v>
      </c>
      <c r="F12" s="163">
        <f t="shared" si="0"/>
        <v>5188</v>
      </c>
      <c r="G12" s="156">
        <v>2506</v>
      </c>
      <c r="H12" s="161">
        <v>6072</v>
      </c>
      <c r="I12" s="150">
        <v>9306</v>
      </c>
      <c r="J12" s="150">
        <v>3188</v>
      </c>
      <c r="K12" s="146">
        <f t="shared" si="1"/>
        <v>26260</v>
      </c>
      <c r="L12" s="144">
        <f t="shared" si="2"/>
        <v>0.77639476096147597</v>
      </c>
      <c r="M12" s="10"/>
      <c r="P12" s="51"/>
      <c r="Q12" s="51"/>
      <c r="R12" s="51"/>
      <c r="S12" s="51"/>
      <c r="T12" s="51"/>
      <c r="U12" s="51"/>
      <c r="V12" s="51"/>
    </row>
    <row r="13" spans="1:22" ht="15" x14ac:dyDescent="0.25">
      <c r="A13" s="75" t="s">
        <v>34</v>
      </c>
      <c r="B13" s="78" t="s">
        <v>4</v>
      </c>
      <c r="C13" s="158">
        <v>40440</v>
      </c>
      <c r="D13" s="161">
        <v>4379</v>
      </c>
      <c r="E13" s="150">
        <v>6442</v>
      </c>
      <c r="F13" s="163">
        <f t="shared" si="0"/>
        <v>10821</v>
      </c>
      <c r="G13" s="156">
        <v>5819</v>
      </c>
      <c r="H13" s="161">
        <v>10128</v>
      </c>
      <c r="I13" s="150">
        <v>13864</v>
      </c>
      <c r="J13" s="150">
        <v>3734</v>
      </c>
      <c r="K13" s="146">
        <f t="shared" si="1"/>
        <v>44366</v>
      </c>
      <c r="L13" s="144">
        <f t="shared" si="2"/>
        <v>1.0970820969337289</v>
      </c>
      <c r="M13" s="10"/>
      <c r="P13" s="19"/>
      <c r="Q13" s="19"/>
      <c r="R13" s="19"/>
      <c r="S13" s="19"/>
      <c r="T13" s="1"/>
      <c r="U13" s="1"/>
      <c r="V13" s="1"/>
    </row>
    <row r="14" spans="1:22" ht="15" x14ac:dyDescent="0.25">
      <c r="A14" s="75" t="s">
        <v>35</v>
      </c>
      <c r="B14" s="78" t="s">
        <v>5</v>
      </c>
      <c r="C14" s="158">
        <v>133041</v>
      </c>
      <c r="D14" s="161">
        <v>7879</v>
      </c>
      <c r="E14" s="150">
        <v>12793</v>
      </c>
      <c r="F14" s="163">
        <f t="shared" si="0"/>
        <v>20672</v>
      </c>
      <c r="G14" s="156">
        <v>12606</v>
      </c>
      <c r="H14" s="161">
        <v>25580</v>
      </c>
      <c r="I14" s="150">
        <v>36803</v>
      </c>
      <c r="J14" s="150">
        <v>12870</v>
      </c>
      <c r="K14" s="146">
        <f t="shared" si="1"/>
        <v>108531</v>
      </c>
      <c r="L14" s="144">
        <f t="shared" si="2"/>
        <v>0.81577107808870952</v>
      </c>
      <c r="M14" s="10"/>
      <c r="P14" s="27"/>
      <c r="Q14" s="27"/>
      <c r="R14" s="27"/>
      <c r="S14" s="27"/>
      <c r="T14" s="1"/>
      <c r="U14" s="1"/>
      <c r="V14" s="1"/>
    </row>
    <row r="15" spans="1:22" ht="15" x14ac:dyDescent="0.25">
      <c r="A15" s="75" t="s">
        <v>36</v>
      </c>
      <c r="B15" s="78" t="s">
        <v>6</v>
      </c>
      <c r="C15" s="158">
        <v>215709</v>
      </c>
      <c r="D15" s="161">
        <v>13782</v>
      </c>
      <c r="E15" s="150">
        <v>18446</v>
      </c>
      <c r="F15" s="163">
        <f t="shared" si="0"/>
        <v>32228</v>
      </c>
      <c r="G15" s="156">
        <v>15927</v>
      </c>
      <c r="H15" s="161">
        <v>46078</v>
      </c>
      <c r="I15" s="150">
        <v>66132</v>
      </c>
      <c r="J15" s="150">
        <v>23107</v>
      </c>
      <c r="K15" s="146">
        <f t="shared" si="1"/>
        <v>183472</v>
      </c>
      <c r="L15" s="148">
        <f t="shared" si="2"/>
        <v>0.85055329170317417</v>
      </c>
      <c r="M15" s="10"/>
      <c r="P15" s="1"/>
      <c r="Q15" s="1"/>
      <c r="R15" s="1"/>
      <c r="S15" s="1"/>
      <c r="T15" s="1"/>
      <c r="U15" s="1"/>
      <c r="V15" s="1"/>
    </row>
    <row r="16" spans="1:22" ht="15" x14ac:dyDescent="0.25">
      <c r="A16" s="75" t="s">
        <v>29</v>
      </c>
      <c r="B16" s="78" t="s">
        <v>7</v>
      </c>
      <c r="C16" s="158">
        <v>303957</v>
      </c>
      <c r="D16" s="161">
        <v>28053</v>
      </c>
      <c r="E16" s="150">
        <v>40368</v>
      </c>
      <c r="F16" s="163">
        <f t="shared" si="0"/>
        <v>68421</v>
      </c>
      <c r="G16" s="156">
        <v>32959</v>
      </c>
      <c r="H16" s="161">
        <v>77688</v>
      </c>
      <c r="I16" s="150">
        <v>121039</v>
      </c>
      <c r="J16" s="150">
        <v>25943</v>
      </c>
      <c r="K16" s="146">
        <f t="shared" si="1"/>
        <v>326050</v>
      </c>
      <c r="L16" s="144">
        <f t="shared" si="2"/>
        <v>1.0726846231539329</v>
      </c>
      <c r="M16" s="10"/>
      <c r="P16" s="19"/>
      <c r="Q16" s="19"/>
      <c r="R16" s="19"/>
      <c r="S16" s="19"/>
      <c r="T16" s="1"/>
      <c r="U16" s="1"/>
      <c r="V16" s="1"/>
    </row>
    <row r="17" spans="1:22" ht="15" x14ac:dyDescent="0.25">
      <c r="A17" s="75" t="s">
        <v>37</v>
      </c>
      <c r="B17" s="78" t="s">
        <v>8</v>
      </c>
      <c r="C17" s="158">
        <v>48650</v>
      </c>
      <c r="D17" s="161">
        <v>3545</v>
      </c>
      <c r="E17" s="150">
        <v>4940</v>
      </c>
      <c r="F17" s="163">
        <f t="shared" si="0"/>
        <v>8485</v>
      </c>
      <c r="G17" s="156">
        <v>4530</v>
      </c>
      <c r="H17" s="161">
        <v>9019</v>
      </c>
      <c r="I17" s="150">
        <v>15382</v>
      </c>
      <c r="J17" s="150">
        <v>4878</v>
      </c>
      <c r="K17" s="146">
        <f t="shared" si="1"/>
        <v>42294</v>
      </c>
      <c r="L17" s="144">
        <f t="shared" si="2"/>
        <v>0.86935251798561153</v>
      </c>
      <c r="M17" s="10"/>
      <c r="P17" s="27"/>
      <c r="Q17" s="27"/>
      <c r="R17" s="27"/>
      <c r="S17" s="27"/>
      <c r="T17" s="1"/>
      <c r="U17" s="1"/>
      <c r="V17" s="1"/>
    </row>
    <row r="18" spans="1:22" ht="15.75" thickBot="1" x14ac:dyDescent="0.3">
      <c r="A18" s="76" t="s">
        <v>38</v>
      </c>
      <c r="B18" s="79" t="s">
        <v>9</v>
      </c>
      <c r="C18" s="159">
        <v>40725</v>
      </c>
      <c r="D18" s="162">
        <v>2209</v>
      </c>
      <c r="E18" s="151">
        <v>3496</v>
      </c>
      <c r="F18" s="164">
        <f t="shared" si="0"/>
        <v>5705</v>
      </c>
      <c r="G18" s="157">
        <v>3614</v>
      </c>
      <c r="H18" s="162">
        <v>7400</v>
      </c>
      <c r="I18" s="151">
        <v>13099</v>
      </c>
      <c r="J18" s="151">
        <v>7338</v>
      </c>
      <c r="K18" s="147">
        <f t="shared" si="1"/>
        <v>37156</v>
      </c>
      <c r="L18" s="145">
        <f t="shared" si="2"/>
        <v>0.91236341313689384</v>
      </c>
      <c r="M18" s="10"/>
      <c r="P18" s="1"/>
      <c r="Q18" s="1"/>
      <c r="R18" s="1"/>
      <c r="S18" s="1"/>
      <c r="T18" s="1"/>
      <c r="U18" s="1"/>
      <c r="V18" s="1"/>
    </row>
    <row r="19" spans="1:22" ht="15.75" thickBot="1" x14ac:dyDescent="0.3">
      <c r="A19" s="181" t="s">
        <v>10</v>
      </c>
      <c r="B19" s="182"/>
      <c r="C19" s="12">
        <f>SUM(C8:C18)</f>
        <v>1237997</v>
      </c>
      <c r="D19" s="12">
        <f>SUM(D8:D18)</f>
        <v>84212</v>
      </c>
      <c r="E19" s="12">
        <f t="shared" ref="E19:J19" si="3">SUM(E8:E18)</f>
        <v>126212</v>
      </c>
      <c r="F19" s="12">
        <f t="shared" si="3"/>
        <v>210424</v>
      </c>
      <c r="G19" s="13">
        <f t="shared" si="3"/>
        <v>112658</v>
      </c>
      <c r="H19" s="18">
        <f t="shared" si="3"/>
        <v>254201</v>
      </c>
      <c r="I19" s="18">
        <f t="shared" si="3"/>
        <v>388536</v>
      </c>
      <c r="J19" s="18">
        <f t="shared" si="3"/>
        <v>133830</v>
      </c>
      <c r="K19" s="38">
        <f>SUM(K8:K18)</f>
        <v>1099649</v>
      </c>
      <c r="L19" s="135">
        <f t="shared" si="2"/>
        <v>0.88824851756506684</v>
      </c>
      <c r="M19" s="14"/>
      <c r="N19" s="152"/>
      <c r="O19" s="1"/>
      <c r="P19" s="1"/>
      <c r="Q19" s="1"/>
      <c r="R19" s="1"/>
      <c r="S19" s="1"/>
      <c r="T19" s="1"/>
      <c r="U19" s="1"/>
      <c r="V19" s="1"/>
    </row>
    <row r="20" spans="1:22" ht="15" x14ac:dyDescent="0.25">
      <c r="A20" s="3"/>
      <c r="B20" s="3"/>
      <c r="C20" s="3"/>
      <c r="D20" s="3"/>
      <c r="E20" s="3"/>
      <c r="F20" s="16" t="s">
        <v>16</v>
      </c>
      <c r="H20" s="3"/>
      <c r="I20" s="3"/>
      <c r="J20" s="3"/>
      <c r="K20" s="15"/>
      <c r="L20" s="15"/>
      <c r="M20" s="1"/>
    </row>
    <row r="21" spans="1:22" ht="15" x14ac:dyDescent="0.25">
      <c r="A21" s="3"/>
      <c r="B21" s="3"/>
      <c r="C21" s="3"/>
      <c r="D21" s="3"/>
      <c r="E21" s="3"/>
      <c r="F21" s="17" t="s">
        <v>61</v>
      </c>
      <c r="G21" s="17"/>
      <c r="H21" s="17"/>
      <c r="I21" s="3"/>
      <c r="J21" s="16">
        <v>1099649</v>
      </c>
      <c r="K21" s="4"/>
      <c r="L21" s="15"/>
      <c r="M21" s="1"/>
    </row>
    <row r="22" spans="1:22" ht="15" x14ac:dyDescent="0.25">
      <c r="A22" s="3"/>
      <c r="B22" s="3"/>
      <c r="C22" s="3"/>
      <c r="D22" s="3"/>
      <c r="E22" s="3"/>
      <c r="F22" s="17"/>
      <c r="G22" s="17"/>
      <c r="H22" s="17"/>
      <c r="I22" s="3"/>
      <c r="J22" s="3"/>
      <c r="K22" s="4"/>
      <c r="L22" s="138"/>
      <c r="M22" s="1"/>
    </row>
    <row r="23" spans="1:22" ht="15" x14ac:dyDescent="0.25">
      <c r="K23" s="4"/>
      <c r="L23" s="138"/>
      <c r="N23" s="134"/>
    </row>
    <row r="24" spans="1:22" ht="15" x14ac:dyDescent="0.25">
      <c r="G24" s="16"/>
      <c r="K24" s="4"/>
      <c r="L24" s="15"/>
      <c r="M24" s="136"/>
    </row>
    <row r="25" spans="1:22" ht="15" x14ac:dyDescent="0.25">
      <c r="K25" s="4"/>
      <c r="L25" s="140"/>
    </row>
    <row r="26" spans="1:22" ht="15" x14ac:dyDescent="0.25">
      <c r="K26" s="4"/>
      <c r="L26" s="138"/>
      <c r="M26" s="137"/>
    </row>
    <row r="27" spans="1:22" ht="15" x14ac:dyDescent="0.25">
      <c r="K27" s="4"/>
      <c r="L27" s="139"/>
    </row>
    <row r="28" spans="1:22" ht="15" x14ac:dyDescent="0.25">
      <c r="K28" s="4"/>
      <c r="L28" s="15"/>
      <c r="N28" s="29"/>
    </row>
    <row r="29" spans="1:22" ht="15" x14ac:dyDescent="0.25">
      <c r="K29" s="4"/>
      <c r="L29" s="15"/>
    </row>
    <row r="30" spans="1:22" ht="15" x14ac:dyDescent="0.25">
      <c r="K30" s="4"/>
      <c r="L30" s="15"/>
    </row>
    <row r="31" spans="1:22" ht="15" x14ac:dyDescent="0.25">
      <c r="K31" s="4"/>
      <c r="L31" s="15"/>
    </row>
    <row r="32" spans="1:22" ht="15" x14ac:dyDescent="0.25">
      <c r="K32" s="4"/>
      <c r="L32" s="15"/>
    </row>
    <row r="33" spans="1:12" x14ac:dyDescent="0.2">
      <c r="K33" s="1"/>
      <c r="L33" s="1"/>
    </row>
    <row r="34" spans="1:12" x14ac:dyDescent="0.2">
      <c r="K34" s="1"/>
      <c r="L34" s="1"/>
    </row>
    <row r="35" spans="1:12" x14ac:dyDescent="0.2">
      <c r="K35" s="1"/>
      <c r="L35" s="1"/>
    </row>
    <row r="36" spans="1:12" x14ac:dyDescent="0.2">
      <c r="A36" s="2" t="s">
        <v>59</v>
      </c>
      <c r="K36" s="1"/>
      <c r="L36" s="1"/>
    </row>
    <row r="37" spans="1:12" x14ac:dyDescent="0.2">
      <c r="A37" s="2" t="s">
        <v>23</v>
      </c>
      <c r="K37" s="1"/>
      <c r="L37" s="1"/>
    </row>
    <row r="38" spans="1:12" x14ac:dyDescent="0.2">
      <c r="K38" s="1"/>
      <c r="L38" s="1"/>
    </row>
    <row r="39" spans="1:12" x14ac:dyDescent="0.2">
      <c r="K39" s="1"/>
      <c r="L39" s="1"/>
    </row>
    <row r="40" spans="1:12" x14ac:dyDescent="0.2">
      <c r="K40" s="1"/>
      <c r="L40" s="1"/>
    </row>
  </sheetData>
  <mergeCells count="18">
    <mergeCell ref="A19:B19"/>
    <mergeCell ref="L4:L7"/>
    <mergeCell ref="A6:A7"/>
    <mergeCell ref="B6:B7"/>
    <mergeCell ref="D6:D7"/>
    <mergeCell ref="E6:E7"/>
    <mergeCell ref="F6:F7"/>
    <mergeCell ref="A1:L1"/>
    <mergeCell ref="A2:L2"/>
    <mergeCell ref="D3:K3"/>
    <mergeCell ref="C4:C7"/>
    <mergeCell ref="D4:E5"/>
    <mergeCell ref="F4:F5"/>
    <mergeCell ref="G4:G7"/>
    <mergeCell ref="H4:H7"/>
    <mergeCell ref="I4:I7"/>
    <mergeCell ref="J4:J7"/>
    <mergeCell ref="K4:K7"/>
  </mergeCells>
  <pageMargins left="0.94488188976377963" right="0" top="0.55118110236220474" bottom="0" header="0.31496062992125984" footer="0.15748031496062992"/>
  <pageSetup paperSize="9" scale="96" orientation="landscape" r:id="rId1"/>
  <colBreaks count="1" manualBreakCount="1">
    <brk id="1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workbookViewId="0">
      <selection activeCell="L7" sqref="L7"/>
    </sheetView>
  </sheetViews>
  <sheetFormatPr baseColWidth="10" defaultRowHeight="12.75" x14ac:dyDescent="0.2"/>
  <cols>
    <col min="1" max="1" width="5.85546875" customWidth="1"/>
    <col min="2" max="3" width="13.28515625" customWidth="1"/>
    <col min="4" max="4" width="8.5703125" customWidth="1"/>
    <col min="5" max="5" width="10" customWidth="1"/>
    <col min="6" max="6" width="9.28515625" customWidth="1"/>
    <col min="7" max="7" width="18.140625" customWidth="1"/>
    <col min="8" max="8" width="14.7109375" customWidth="1"/>
    <col min="9" max="9" width="12.28515625" customWidth="1"/>
    <col min="10" max="10" width="12.42578125" customWidth="1"/>
    <col min="11" max="11" width="14.28515625" customWidth="1"/>
    <col min="13" max="13" width="11.5703125" bestFit="1" customWidth="1"/>
    <col min="14" max="14" width="19.7109375" customWidth="1"/>
    <col min="15" max="15" width="10.85546875" customWidth="1"/>
    <col min="16" max="16" width="8.42578125" customWidth="1"/>
    <col min="17" max="17" width="9.28515625" customWidth="1"/>
    <col min="18" max="18" width="8" customWidth="1"/>
    <col min="19" max="19" width="5.28515625" customWidth="1"/>
  </cols>
  <sheetData>
    <row r="1" spans="1:22" ht="18.75" customHeight="1" x14ac:dyDescent="0.2">
      <c r="A1" s="166" t="s">
        <v>42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22" ht="12.75" customHeight="1" thickBot="1" x14ac:dyDescent="0.25">
      <c r="A2" s="44"/>
      <c r="B2" s="44"/>
      <c r="C2" s="44"/>
      <c r="D2" s="166"/>
      <c r="E2" s="166"/>
      <c r="F2" s="166"/>
      <c r="G2" s="166"/>
      <c r="H2" s="166"/>
      <c r="I2" s="166"/>
      <c r="J2" s="166"/>
      <c r="K2" s="166"/>
      <c r="L2" s="35"/>
    </row>
    <row r="3" spans="1:22" ht="12.75" customHeight="1" x14ac:dyDescent="0.2">
      <c r="A3" s="5"/>
      <c r="B3" s="5"/>
      <c r="C3" s="167" t="s">
        <v>41</v>
      </c>
      <c r="D3" s="169" t="s">
        <v>11</v>
      </c>
      <c r="E3" s="170"/>
      <c r="F3" s="173" t="s">
        <v>10</v>
      </c>
      <c r="G3" s="185" t="s">
        <v>12</v>
      </c>
      <c r="H3" s="175" t="s">
        <v>13</v>
      </c>
      <c r="I3" s="178" t="s">
        <v>14</v>
      </c>
      <c r="J3" s="178" t="s">
        <v>15</v>
      </c>
      <c r="K3" s="178" t="s">
        <v>17</v>
      </c>
      <c r="L3" s="175" t="s">
        <v>46</v>
      </c>
      <c r="M3" s="1"/>
      <c r="N3" s="1"/>
      <c r="O3" s="1"/>
    </row>
    <row r="4" spans="1:22" ht="21.75" customHeight="1" thickBot="1" x14ac:dyDescent="0.25">
      <c r="A4" s="5"/>
      <c r="B4" s="5"/>
      <c r="C4" s="168"/>
      <c r="D4" s="171"/>
      <c r="E4" s="172"/>
      <c r="F4" s="174"/>
      <c r="G4" s="186"/>
      <c r="H4" s="176"/>
      <c r="I4" s="179"/>
      <c r="J4" s="179"/>
      <c r="K4" s="179"/>
      <c r="L4" s="176"/>
      <c r="M4" s="6"/>
      <c r="N4" s="6"/>
      <c r="O4" s="1"/>
    </row>
    <row r="5" spans="1:22" ht="21.75" customHeight="1" x14ac:dyDescent="0.2">
      <c r="A5" s="183" t="s">
        <v>26</v>
      </c>
      <c r="B5" s="183" t="s">
        <v>39</v>
      </c>
      <c r="C5" s="168"/>
      <c r="D5" s="175" t="s">
        <v>18</v>
      </c>
      <c r="E5" s="178" t="s">
        <v>19</v>
      </c>
      <c r="F5" s="178" t="s">
        <v>20</v>
      </c>
      <c r="G5" s="186"/>
      <c r="H5" s="176"/>
      <c r="I5" s="179"/>
      <c r="J5" s="179"/>
      <c r="K5" s="179"/>
      <c r="L5" s="176"/>
      <c r="M5" s="6"/>
      <c r="N5" s="6"/>
      <c r="O5" s="1"/>
    </row>
    <row r="6" spans="1:22" ht="27.75" customHeight="1" thickBot="1" x14ac:dyDescent="0.25">
      <c r="A6" s="184"/>
      <c r="B6" s="184"/>
      <c r="C6" s="168"/>
      <c r="D6" s="177"/>
      <c r="E6" s="180"/>
      <c r="F6" s="180"/>
      <c r="G6" s="187"/>
      <c r="H6" s="177"/>
      <c r="I6" s="180"/>
      <c r="J6" s="180"/>
      <c r="K6" s="180"/>
      <c r="L6" s="177"/>
      <c r="M6" s="7"/>
      <c r="N6" s="8"/>
      <c r="O6" s="9"/>
      <c r="P6" s="1"/>
      <c r="Q6" s="1"/>
      <c r="R6" s="1"/>
      <c r="S6" s="1"/>
      <c r="T6" s="1"/>
      <c r="U6" s="1"/>
      <c r="V6" s="1"/>
    </row>
    <row r="7" spans="1:22" ht="15.75" x14ac:dyDescent="0.25">
      <c r="A7" s="53" t="s">
        <v>28</v>
      </c>
      <c r="B7" s="77" t="s">
        <v>0</v>
      </c>
      <c r="C7" s="66">
        <v>65707</v>
      </c>
      <c r="D7" s="88">
        <v>7077</v>
      </c>
      <c r="E7" s="88">
        <v>12374</v>
      </c>
      <c r="F7" s="101">
        <f t="shared" ref="F7:F17" si="0">SUM(D7:E7)</f>
        <v>19451</v>
      </c>
      <c r="G7" s="41">
        <v>11441</v>
      </c>
      <c r="H7" s="45">
        <v>15867</v>
      </c>
      <c r="I7" s="45">
        <v>23065</v>
      </c>
      <c r="J7" s="104">
        <v>11080</v>
      </c>
      <c r="K7" s="57">
        <f t="shared" ref="K7:K17" si="1">G7+F7+H7+I7+J7</f>
        <v>80904</v>
      </c>
      <c r="L7" s="93">
        <f>K7/C7</f>
        <v>1.2312843380461747</v>
      </c>
      <c r="M7" s="10"/>
      <c r="N7" s="99"/>
      <c r="O7" s="100"/>
      <c r="P7" s="1"/>
      <c r="Q7" s="1"/>
      <c r="R7" s="15"/>
      <c r="S7" s="1"/>
      <c r="T7" s="1"/>
      <c r="U7" s="1"/>
      <c r="V7" s="1"/>
    </row>
    <row r="8" spans="1:22" ht="15.75" x14ac:dyDescent="0.2">
      <c r="A8" s="75" t="s">
        <v>30</v>
      </c>
      <c r="B8" s="78" t="s">
        <v>1</v>
      </c>
      <c r="C8" s="68">
        <v>91345</v>
      </c>
      <c r="D8" s="89">
        <v>4917</v>
      </c>
      <c r="E8" s="89">
        <v>9766</v>
      </c>
      <c r="F8" s="102">
        <f t="shared" si="0"/>
        <v>14683</v>
      </c>
      <c r="G8" s="42">
        <v>8230</v>
      </c>
      <c r="H8" s="46">
        <v>10685</v>
      </c>
      <c r="I8" s="46">
        <v>18896</v>
      </c>
      <c r="J8" s="105">
        <v>11151</v>
      </c>
      <c r="K8" s="36">
        <f t="shared" si="1"/>
        <v>63645</v>
      </c>
      <c r="L8" s="94">
        <f t="shared" ref="L8:L18" si="2">K8/C8</f>
        <v>0.69675406426186437</v>
      </c>
      <c r="M8" s="10"/>
      <c r="N8" s="99"/>
      <c r="O8" s="100"/>
      <c r="P8" s="26"/>
      <c r="Q8" s="1"/>
      <c r="R8" s="28"/>
      <c r="S8" s="27"/>
      <c r="T8" s="1"/>
      <c r="U8" s="1"/>
      <c r="V8" s="1"/>
    </row>
    <row r="9" spans="1:22" ht="15.75" x14ac:dyDescent="0.2">
      <c r="A9" s="75" t="s">
        <v>31</v>
      </c>
      <c r="B9" s="78" t="s">
        <v>2</v>
      </c>
      <c r="C9" s="68">
        <v>51729</v>
      </c>
      <c r="D9" s="89">
        <v>3656</v>
      </c>
      <c r="E9" s="89">
        <v>7059</v>
      </c>
      <c r="F9" s="102">
        <f t="shared" si="0"/>
        <v>10715</v>
      </c>
      <c r="G9" s="42">
        <v>6212</v>
      </c>
      <c r="H9" s="46">
        <v>8440</v>
      </c>
      <c r="I9" s="46">
        <v>15261</v>
      </c>
      <c r="J9" s="105">
        <v>9400</v>
      </c>
      <c r="K9" s="36">
        <f t="shared" si="1"/>
        <v>50028</v>
      </c>
      <c r="L9" s="94">
        <f t="shared" si="2"/>
        <v>0.96711709099344667</v>
      </c>
      <c r="M9" s="10"/>
      <c r="N9" s="99"/>
      <c r="O9" s="100"/>
      <c r="P9" s="26"/>
      <c r="Q9" s="1"/>
      <c r="R9" s="28"/>
      <c r="S9" s="27"/>
      <c r="T9" s="1"/>
      <c r="U9" s="1"/>
      <c r="V9" s="1"/>
    </row>
    <row r="10" spans="1:22" ht="15.75" x14ac:dyDescent="0.2">
      <c r="A10" s="75" t="s">
        <v>32</v>
      </c>
      <c r="B10" s="78" t="s">
        <v>3</v>
      </c>
      <c r="C10" s="68">
        <v>85464</v>
      </c>
      <c r="D10" s="89">
        <v>6198</v>
      </c>
      <c r="E10" s="89">
        <v>12115</v>
      </c>
      <c r="F10" s="102">
        <f t="shared" si="0"/>
        <v>18313</v>
      </c>
      <c r="G10" s="42">
        <v>10257</v>
      </c>
      <c r="H10" s="46">
        <v>14651</v>
      </c>
      <c r="I10" s="46">
        <v>24508</v>
      </c>
      <c r="J10" s="105">
        <v>15720</v>
      </c>
      <c r="K10" s="36">
        <f t="shared" si="1"/>
        <v>83449</v>
      </c>
      <c r="L10" s="94">
        <f t="shared" si="2"/>
        <v>0.9764228213048769</v>
      </c>
      <c r="M10" s="10"/>
      <c r="N10" s="99"/>
      <c r="O10" s="100"/>
      <c r="P10" s="28"/>
      <c r="Q10" s="1"/>
      <c r="R10" s="28"/>
      <c r="S10" s="27"/>
      <c r="T10" s="1"/>
      <c r="U10" s="1"/>
      <c r="V10" s="1"/>
    </row>
    <row r="11" spans="1:22" s="52" customFormat="1" ht="15.75" x14ac:dyDescent="0.25">
      <c r="A11" s="75" t="s">
        <v>33</v>
      </c>
      <c r="B11" s="78" t="s">
        <v>27</v>
      </c>
      <c r="C11" s="97">
        <v>23705</v>
      </c>
      <c r="D11" s="89">
        <v>1839</v>
      </c>
      <c r="E11" s="89">
        <v>3006</v>
      </c>
      <c r="F11" s="102">
        <f t="shared" si="0"/>
        <v>4845</v>
      </c>
      <c r="G11" s="42">
        <v>2512</v>
      </c>
      <c r="H11" s="46">
        <v>4432</v>
      </c>
      <c r="I11" s="46">
        <v>6275</v>
      </c>
      <c r="J11" s="105">
        <v>2661</v>
      </c>
      <c r="K11" s="36">
        <f t="shared" si="1"/>
        <v>20725</v>
      </c>
      <c r="L11" s="94">
        <f t="shared" si="2"/>
        <v>0.87428812486817131</v>
      </c>
      <c r="M11" s="10"/>
      <c r="N11" s="99"/>
      <c r="O11" s="100"/>
      <c r="P11" s="51"/>
      <c r="Q11" s="1"/>
      <c r="R11" s="91"/>
      <c r="S11" s="51"/>
      <c r="T11" s="51"/>
      <c r="U11" s="51"/>
      <c r="V11" s="51"/>
    </row>
    <row r="12" spans="1:22" ht="15.75" x14ac:dyDescent="0.2">
      <c r="A12" s="75" t="s">
        <v>34</v>
      </c>
      <c r="B12" s="78" t="s">
        <v>4</v>
      </c>
      <c r="C12" s="98">
        <v>28488</v>
      </c>
      <c r="D12" s="89">
        <v>3903</v>
      </c>
      <c r="E12" s="89">
        <v>7591</v>
      </c>
      <c r="F12" s="102">
        <f t="shared" si="0"/>
        <v>11494</v>
      </c>
      <c r="G12" s="42">
        <v>5485</v>
      </c>
      <c r="H12" s="46">
        <v>6961</v>
      </c>
      <c r="I12" s="46">
        <v>9450</v>
      </c>
      <c r="J12" s="105">
        <v>3050</v>
      </c>
      <c r="K12" s="36">
        <f t="shared" si="1"/>
        <v>36440</v>
      </c>
      <c r="L12" s="94">
        <f t="shared" si="2"/>
        <v>1.2791350744172985</v>
      </c>
      <c r="M12" s="10"/>
      <c r="N12" s="99"/>
      <c r="O12" s="100"/>
      <c r="P12" s="19"/>
      <c r="Q12" s="1"/>
      <c r="R12" s="92"/>
      <c r="S12" s="19"/>
      <c r="T12" s="1"/>
      <c r="U12" s="1"/>
      <c r="V12" s="1"/>
    </row>
    <row r="13" spans="1:22" ht="15.75" x14ac:dyDescent="0.25">
      <c r="A13" s="75" t="s">
        <v>35</v>
      </c>
      <c r="B13" s="78" t="s">
        <v>5</v>
      </c>
      <c r="C13" s="67">
        <v>93301</v>
      </c>
      <c r="D13" s="89">
        <v>7963</v>
      </c>
      <c r="E13" s="89">
        <v>15884</v>
      </c>
      <c r="F13" s="102">
        <f t="shared" si="0"/>
        <v>23847</v>
      </c>
      <c r="G13" s="42">
        <v>13522</v>
      </c>
      <c r="H13" s="46">
        <v>18268</v>
      </c>
      <c r="I13" s="46">
        <v>27842</v>
      </c>
      <c r="J13" s="105">
        <v>11226</v>
      </c>
      <c r="K13" s="36">
        <f t="shared" si="1"/>
        <v>94705</v>
      </c>
      <c r="L13" s="94">
        <f t="shared" si="2"/>
        <v>1.0150480702243276</v>
      </c>
      <c r="M13" s="10"/>
      <c r="N13" s="99"/>
      <c r="O13" s="100"/>
      <c r="P13" s="27"/>
      <c r="Q13" s="1"/>
      <c r="R13" s="15"/>
      <c r="S13" s="27"/>
      <c r="T13" s="1"/>
      <c r="U13" s="1"/>
      <c r="V13" s="1"/>
    </row>
    <row r="14" spans="1:22" ht="15.75" x14ac:dyDescent="0.25">
      <c r="A14" s="75" t="s">
        <v>36</v>
      </c>
      <c r="B14" s="78" t="s">
        <v>6</v>
      </c>
      <c r="C14" s="67">
        <v>151013</v>
      </c>
      <c r="D14" s="89">
        <v>10304</v>
      </c>
      <c r="E14" s="89">
        <v>18522</v>
      </c>
      <c r="F14" s="102">
        <f t="shared" si="0"/>
        <v>28826</v>
      </c>
      <c r="G14" s="42">
        <v>13765</v>
      </c>
      <c r="H14" s="46">
        <v>25381</v>
      </c>
      <c r="I14" s="46">
        <v>33557</v>
      </c>
      <c r="J14" s="105">
        <v>18553</v>
      </c>
      <c r="K14" s="36">
        <f t="shared" si="1"/>
        <v>120082</v>
      </c>
      <c r="L14" s="94">
        <f t="shared" si="2"/>
        <v>0.79517657420222099</v>
      </c>
      <c r="M14" s="10"/>
      <c r="N14" s="99"/>
      <c r="O14" s="100"/>
      <c r="P14" s="1"/>
      <c r="Q14" s="1"/>
      <c r="R14" s="15"/>
      <c r="S14" s="1"/>
      <c r="T14" s="1"/>
      <c r="U14" s="1"/>
      <c r="V14" s="1"/>
    </row>
    <row r="15" spans="1:22" ht="15.75" x14ac:dyDescent="0.2">
      <c r="A15" s="75" t="s">
        <v>29</v>
      </c>
      <c r="B15" s="78" t="s">
        <v>7</v>
      </c>
      <c r="C15" s="98">
        <v>206975</v>
      </c>
      <c r="D15" s="89">
        <v>18786</v>
      </c>
      <c r="E15" s="89">
        <v>32382</v>
      </c>
      <c r="F15" s="102">
        <f t="shared" si="0"/>
        <v>51168</v>
      </c>
      <c r="G15" s="42">
        <v>20540</v>
      </c>
      <c r="H15" s="46">
        <v>37582</v>
      </c>
      <c r="I15" s="46">
        <v>49602</v>
      </c>
      <c r="J15" s="105">
        <v>15581</v>
      </c>
      <c r="K15" s="36">
        <f t="shared" si="1"/>
        <v>174473</v>
      </c>
      <c r="L15" s="94">
        <f t="shared" si="2"/>
        <v>0.84296654185288078</v>
      </c>
      <c r="M15" s="10"/>
      <c r="N15" s="99"/>
      <c r="O15" s="100"/>
      <c r="P15" s="19"/>
      <c r="Q15" s="1"/>
      <c r="R15" s="92"/>
      <c r="S15" s="19"/>
      <c r="T15" s="1"/>
      <c r="U15" s="1"/>
      <c r="V15" s="1"/>
    </row>
    <row r="16" spans="1:22" ht="15.75" x14ac:dyDescent="0.25">
      <c r="A16" s="75" t="s">
        <v>37</v>
      </c>
      <c r="B16" s="78" t="s">
        <v>8</v>
      </c>
      <c r="C16" s="67">
        <v>34145</v>
      </c>
      <c r="D16" s="89">
        <v>2755</v>
      </c>
      <c r="E16" s="89">
        <v>5741</v>
      </c>
      <c r="F16" s="102">
        <f t="shared" si="0"/>
        <v>8496</v>
      </c>
      <c r="G16" s="42">
        <v>4574</v>
      </c>
      <c r="H16" s="46">
        <v>6638</v>
      </c>
      <c r="I16" s="46">
        <v>10866</v>
      </c>
      <c r="J16" s="105">
        <v>3877</v>
      </c>
      <c r="K16" s="36">
        <f t="shared" si="1"/>
        <v>34451</v>
      </c>
      <c r="L16" s="94">
        <f t="shared" si="2"/>
        <v>1.0089617806413824</v>
      </c>
      <c r="M16" s="10"/>
      <c r="N16" s="99"/>
      <c r="O16" s="100"/>
      <c r="P16" s="27"/>
      <c r="Q16" s="1"/>
      <c r="R16" s="15"/>
      <c r="S16" s="27"/>
      <c r="T16" s="1"/>
      <c r="U16" s="1"/>
      <c r="V16" s="1"/>
    </row>
    <row r="17" spans="1:22" ht="16.5" thickBot="1" x14ac:dyDescent="0.3">
      <c r="A17" s="76" t="s">
        <v>38</v>
      </c>
      <c r="B17" s="79" t="s">
        <v>9</v>
      </c>
      <c r="C17" s="69">
        <v>28817</v>
      </c>
      <c r="D17" s="90">
        <v>1824</v>
      </c>
      <c r="E17" s="90">
        <v>3954</v>
      </c>
      <c r="F17" s="103">
        <f t="shared" si="0"/>
        <v>5778</v>
      </c>
      <c r="G17" s="43">
        <v>3362</v>
      </c>
      <c r="H17" s="47">
        <v>3617</v>
      </c>
      <c r="I17" s="47">
        <v>7036</v>
      </c>
      <c r="J17" s="106">
        <v>5844</v>
      </c>
      <c r="K17" s="37">
        <f t="shared" si="1"/>
        <v>25637</v>
      </c>
      <c r="L17" s="95">
        <f t="shared" si="2"/>
        <v>0.88964847138841652</v>
      </c>
      <c r="M17" s="10"/>
      <c r="N17" s="99"/>
      <c r="O17" s="100"/>
      <c r="P17" s="1"/>
      <c r="Q17" s="1"/>
      <c r="R17" s="15"/>
      <c r="S17" s="1"/>
      <c r="T17" s="1"/>
      <c r="U17" s="1"/>
      <c r="V17" s="1"/>
    </row>
    <row r="18" spans="1:22" ht="15.75" thickBot="1" x14ac:dyDescent="0.3">
      <c r="A18" s="181" t="s">
        <v>10</v>
      </c>
      <c r="B18" s="182"/>
      <c r="C18" s="12">
        <f>SUM(C7:C17)</f>
        <v>860689</v>
      </c>
      <c r="D18" s="12">
        <f>SUM(D7:D17)</f>
        <v>69222</v>
      </c>
      <c r="E18" s="12">
        <f t="shared" ref="E18:J18" si="3">SUM(E7:E17)</f>
        <v>128394</v>
      </c>
      <c r="F18" s="13">
        <f t="shared" si="3"/>
        <v>197616</v>
      </c>
      <c r="G18" s="18">
        <f t="shared" si="3"/>
        <v>99900</v>
      </c>
      <c r="H18" s="13">
        <f t="shared" si="3"/>
        <v>152522</v>
      </c>
      <c r="I18" s="13">
        <f t="shared" si="3"/>
        <v>226358</v>
      </c>
      <c r="J18" s="13">
        <f t="shared" si="3"/>
        <v>108143</v>
      </c>
      <c r="K18" s="38">
        <f>SUM(K7:K17)</f>
        <v>784539</v>
      </c>
      <c r="L18" s="96">
        <f t="shared" si="2"/>
        <v>0.9115243717533279</v>
      </c>
      <c r="M18" s="14"/>
      <c r="N18" s="1"/>
      <c r="O18" s="1"/>
      <c r="P18" s="1"/>
      <c r="Q18" s="1"/>
      <c r="R18" s="1"/>
      <c r="S18" s="1"/>
      <c r="T18" s="1"/>
      <c r="U18" s="1"/>
      <c r="V18" s="1"/>
    </row>
    <row r="19" spans="1:22" ht="15" x14ac:dyDescent="0.25">
      <c r="A19" s="3"/>
      <c r="B19" s="3"/>
      <c r="C19" s="3"/>
      <c r="D19" s="3"/>
      <c r="E19" s="3"/>
      <c r="F19" s="16" t="s">
        <v>16</v>
      </c>
      <c r="H19" s="3"/>
      <c r="I19" s="3"/>
      <c r="J19" s="3"/>
      <c r="K19" s="15"/>
      <c r="L19" s="15"/>
      <c r="M19" s="1"/>
    </row>
    <row r="20" spans="1:22" ht="15" x14ac:dyDescent="0.25">
      <c r="A20" s="3"/>
      <c r="B20" s="3"/>
      <c r="C20" s="3"/>
      <c r="D20" s="3"/>
      <c r="E20" s="3"/>
      <c r="F20" s="17" t="s">
        <v>43</v>
      </c>
      <c r="G20" s="17"/>
      <c r="H20" s="17"/>
      <c r="I20" s="3"/>
      <c r="J20" s="3">
        <v>784539</v>
      </c>
      <c r="K20" s="4"/>
      <c r="L20" s="15"/>
      <c r="M20" s="1"/>
    </row>
    <row r="21" spans="1:22" ht="15" x14ac:dyDescent="0.25">
      <c r="A21" s="3"/>
      <c r="B21" s="3"/>
      <c r="C21" s="3"/>
      <c r="D21" s="3"/>
      <c r="E21" s="3"/>
      <c r="F21" s="17"/>
      <c r="G21" s="17"/>
      <c r="H21" s="17"/>
      <c r="I21" s="3"/>
      <c r="J21" s="3"/>
      <c r="K21" s="4"/>
      <c r="L21" s="15"/>
      <c r="M21" s="1"/>
    </row>
    <row r="22" spans="1:22" ht="15" x14ac:dyDescent="0.25">
      <c r="K22" s="4"/>
      <c r="L22" s="15"/>
      <c r="N22" s="29"/>
    </row>
    <row r="23" spans="1:22" ht="15" x14ac:dyDescent="0.25">
      <c r="G23" s="16"/>
      <c r="K23" s="4"/>
      <c r="L23" s="15"/>
    </row>
    <row r="24" spans="1:22" ht="15" x14ac:dyDescent="0.25">
      <c r="K24" s="4"/>
      <c r="L24" s="15"/>
    </row>
    <row r="25" spans="1:22" ht="15" x14ac:dyDescent="0.25">
      <c r="K25" s="4"/>
      <c r="L25" s="15"/>
    </row>
    <row r="26" spans="1:22" ht="15" x14ac:dyDescent="0.25">
      <c r="K26" s="4"/>
      <c r="L26" s="15"/>
    </row>
    <row r="27" spans="1:22" ht="15" x14ac:dyDescent="0.25">
      <c r="K27" s="4"/>
      <c r="L27" s="15"/>
      <c r="N27" s="29"/>
    </row>
    <row r="28" spans="1:22" ht="15" x14ac:dyDescent="0.25">
      <c r="K28" s="4"/>
      <c r="L28" s="15"/>
    </row>
    <row r="29" spans="1:22" ht="15" x14ac:dyDescent="0.25">
      <c r="K29" s="4"/>
      <c r="L29" s="15"/>
    </row>
    <row r="30" spans="1:22" ht="15" x14ac:dyDescent="0.25">
      <c r="K30" s="4"/>
      <c r="L30" s="15"/>
    </row>
    <row r="31" spans="1:22" ht="15" x14ac:dyDescent="0.25">
      <c r="K31" s="4"/>
      <c r="L31" s="15"/>
    </row>
    <row r="32" spans="1:22" x14ac:dyDescent="0.2">
      <c r="K32" s="1"/>
      <c r="L32" s="1"/>
    </row>
    <row r="33" spans="1:12" x14ac:dyDescent="0.2">
      <c r="K33" s="1"/>
      <c r="L33" s="1"/>
    </row>
    <row r="34" spans="1:12" x14ac:dyDescent="0.2">
      <c r="K34" s="1"/>
      <c r="L34" s="1"/>
    </row>
    <row r="35" spans="1:12" x14ac:dyDescent="0.2">
      <c r="K35" s="1"/>
      <c r="L35" s="1"/>
    </row>
    <row r="36" spans="1:12" x14ac:dyDescent="0.2">
      <c r="A36" s="2" t="s">
        <v>44</v>
      </c>
      <c r="K36" s="1"/>
      <c r="L36" s="1"/>
    </row>
    <row r="37" spans="1:12" x14ac:dyDescent="0.2">
      <c r="A37" s="2" t="s">
        <v>23</v>
      </c>
      <c r="K37" s="1"/>
      <c r="L37" s="1"/>
    </row>
    <row r="38" spans="1:12" x14ac:dyDescent="0.2">
      <c r="K38" s="1"/>
      <c r="L38" s="1"/>
    </row>
    <row r="39" spans="1:12" x14ac:dyDescent="0.2">
      <c r="K39" s="1"/>
      <c r="L39" s="1"/>
    </row>
    <row r="40" spans="1:12" x14ac:dyDescent="0.2">
      <c r="K40" s="1"/>
      <c r="L40" s="1"/>
    </row>
  </sheetData>
  <mergeCells count="17">
    <mergeCell ref="A1:L1"/>
    <mergeCell ref="D2:K2"/>
    <mergeCell ref="C3:C6"/>
    <mergeCell ref="D3:E4"/>
    <mergeCell ref="F3:F4"/>
    <mergeCell ref="G3:G6"/>
    <mergeCell ref="H3:H6"/>
    <mergeCell ref="I3:I6"/>
    <mergeCell ref="J3:J6"/>
    <mergeCell ref="K3:K6"/>
    <mergeCell ref="A18:B18"/>
    <mergeCell ref="L3:L6"/>
    <mergeCell ref="A5:A6"/>
    <mergeCell ref="B5:B6"/>
    <mergeCell ref="D5:D6"/>
    <mergeCell ref="E5:E6"/>
    <mergeCell ref="F5:F6"/>
  </mergeCells>
  <pageMargins left="0.94488188976377963" right="0" top="0.55118110236220474" bottom="0" header="0.31496062992125984" footer="0.1574803149606299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workbookViewId="0">
      <selection activeCell="K22" sqref="K22"/>
    </sheetView>
  </sheetViews>
  <sheetFormatPr baseColWidth="10" defaultRowHeight="12.75" x14ac:dyDescent="0.2"/>
  <cols>
    <col min="1" max="1" width="5.85546875" customWidth="1"/>
    <col min="2" max="3" width="13.28515625" customWidth="1"/>
    <col min="4" max="4" width="8.5703125" customWidth="1"/>
    <col min="5" max="5" width="10" customWidth="1"/>
    <col min="6" max="6" width="9.28515625" customWidth="1"/>
    <col min="7" max="7" width="17.5703125" customWidth="1"/>
    <col min="8" max="8" width="13.42578125" customWidth="1"/>
    <col min="9" max="9" width="12.28515625" customWidth="1"/>
    <col min="10" max="10" width="12.42578125" customWidth="1"/>
    <col min="11" max="12" width="13.7109375" customWidth="1"/>
    <col min="13" max="13" width="20.28515625" bestFit="1" customWidth="1"/>
    <col min="14" max="14" width="19.7109375" customWidth="1"/>
    <col min="15" max="15" width="10.85546875" customWidth="1"/>
    <col min="16" max="16" width="8.42578125" customWidth="1"/>
    <col min="17" max="17" width="9.28515625" customWidth="1"/>
    <col min="18" max="18" width="7" customWidth="1"/>
    <col min="19" max="19" width="5.28515625" customWidth="1"/>
  </cols>
  <sheetData>
    <row r="1" spans="1:22" ht="18.75" customHeight="1" x14ac:dyDescent="0.2">
      <c r="A1" s="166" t="s">
        <v>54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22" ht="12.75" customHeight="1" thickBot="1" x14ac:dyDescent="0.25">
      <c r="A2" s="44"/>
      <c r="B2" s="44"/>
      <c r="C2" s="44"/>
      <c r="D2" s="166"/>
      <c r="E2" s="166"/>
      <c r="F2" s="166"/>
      <c r="G2" s="166"/>
      <c r="H2" s="166"/>
      <c r="I2" s="166"/>
      <c r="J2" s="166"/>
      <c r="K2" s="166"/>
      <c r="L2" s="35"/>
    </row>
    <row r="3" spans="1:22" ht="12.75" customHeight="1" x14ac:dyDescent="0.2">
      <c r="A3" s="5"/>
      <c r="B3" s="5"/>
      <c r="C3" s="167" t="s">
        <v>45</v>
      </c>
      <c r="D3" s="169" t="s">
        <v>11</v>
      </c>
      <c r="E3" s="170"/>
      <c r="F3" s="173" t="s">
        <v>10</v>
      </c>
      <c r="G3" s="175" t="s">
        <v>12</v>
      </c>
      <c r="H3" s="178" t="s">
        <v>13</v>
      </c>
      <c r="I3" s="178" t="s">
        <v>14</v>
      </c>
      <c r="J3" s="178" t="s">
        <v>15</v>
      </c>
      <c r="K3" s="178" t="s">
        <v>17</v>
      </c>
      <c r="L3" s="175" t="s">
        <v>53</v>
      </c>
      <c r="M3" s="1"/>
      <c r="N3" s="1"/>
      <c r="O3" s="1"/>
    </row>
    <row r="4" spans="1:22" ht="21.75" customHeight="1" thickBot="1" x14ac:dyDescent="0.25">
      <c r="A4" s="5"/>
      <c r="B4" s="5"/>
      <c r="C4" s="168"/>
      <c r="D4" s="171"/>
      <c r="E4" s="172"/>
      <c r="F4" s="174"/>
      <c r="G4" s="176"/>
      <c r="H4" s="179"/>
      <c r="I4" s="179"/>
      <c r="J4" s="179"/>
      <c r="K4" s="179"/>
      <c r="L4" s="176"/>
      <c r="M4" s="6"/>
      <c r="N4" s="6"/>
      <c r="O4" s="1"/>
    </row>
    <row r="5" spans="1:22" ht="21.75" customHeight="1" x14ac:dyDescent="0.2">
      <c r="A5" s="183" t="s">
        <v>26</v>
      </c>
      <c r="B5" s="183" t="s">
        <v>39</v>
      </c>
      <c r="C5" s="168"/>
      <c r="D5" s="175" t="s">
        <v>18</v>
      </c>
      <c r="E5" s="178" t="s">
        <v>19</v>
      </c>
      <c r="F5" s="173" t="s">
        <v>20</v>
      </c>
      <c r="G5" s="176"/>
      <c r="H5" s="179"/>
      <c r="I5" s="179"/>
      <c r="J5" s="179"/>
      <c r="K5" s="179"/>
      <c r="L5" s="176"/>
      <c r="M5" s="6"/>
      <c r="N5" s="6"/>
      <c r="O5" s="1"/>
    </row>
    <row r="6" spans="1:22" ht="27.75" customHeight="1" thickBot="1" x14ac:dyDescent="0.25">
      <c r="A6" s="184"/>
      <c r="B6" s="184"/>
      <c r="C6" s="168"/>
      <c r="D6" s="177"/>
      <c r="E6" s="180"/>
      <c r="F6" s="174"/>
      <c r="G6" s="177"/>
      <c r="H6" s="180"/>
      <c r="I6" s="180"/>
      <c r="J6" s="180"/>
      <c r="K6" s="180"/>
      <c r="L6" s="177"/>
      <c r="M6" s="7"/>
      <c r="N6" s="8"/>
      <c r="O6" s="9"/>
      <c r="P6" s="1"/>
      <c r="Q6" s="1"/>
      <c r="R6" s="1"/>
      <c r="S6" s="1"/>
      <c r="T6" s="1"/>
      <c r="U6" s="1"/>
      <c r="V6" s="1"/>
    </row>
    <row r="7" spans="1:22" ht="15.75" x14ac:dyDescent="0.25">
      <c r="A7" s="53" t="s">
        <v>28</v>
      </c>
      <c r="B7" s="77" t="s">
        <v>0</v>
      </c>
      <c r="C7" s="66">
        <v>109100</v>
      </c>
      <c r="D7" s="141">
        <v>8584</v>
      </c>
      <c r="E7" s="141">
        <v>12345</v>
      </c>
      <c r="F7" s="61">
        <f t="shared" ref="F7:F17" si="0">SUM(D7:E7)</f>
        <v>20929</v>
      </c>
      <c r="G7" s="141">
        <v>11530</v>
      </c>
      <c r="H7" s="80">
        <v>15748</v>
      </c>
      <c r="I7" s="72">
        <v>22603</v>
      </c>
      <c r="J7" s="20">
        <v>10802</v>
      </c>
      <c r="K7" s="58">
        <f t="shared" ref="K7:K17" si="1">G7+F7+H7+I7+J7</f>
        <v>81612</v>
      </c>
      <c r="L7" s="143">
        <f>K7/C7</f>
        <v>0.74804766269477541</v>
      </c>
      <c r="M7" s="10"/>
      <c r="N7" s="131"/>
      <c r="O7" s="1"/>
      <c r="P7" s="1"/>
      <c r="Q7" s="1"/>
      <c r="R7" s="1"/>
      <c r="S7" s="1"/>
      <c r="T7" s="1"/>
      <c r="U7" s="1"/>
      <c r="V7" s="1"/>
    </row>
    <row r="8" spans="1:22" ht="15.75" x14ac:dyDescent="0.25">
      <c r="A8" s="75" t="s">
        <v>30</v>
      </c>
      <c r="B8" s="78" t="s">
        <v>1</v>
      </c>
      <c r="C8" s="67">
        <v>151671</v>
      </c>
      <c r="D8" s="68">
        <v>5940</v>
      </c>
      <c r="E8" s="68">
        <v>9728</v>
      </c>
      <c r="F8" s="62">
        <f t="shared" si="0"/>
        <v>15668</v>
      </c>
      <c r="G8" s="68">
        <v>8333</v>
      </c>
      <c r="H8" s="73">
        <v>10866</v>
      </c>
      <c r="I8" s="64">
        <v>18467</v>
      </c>
      <c r="J8" s="21">
        <v>10962</v>
      </c>
      <c r="K8" s="59">
        <f t="shared" si="1"/>
        <v>64296</v>
      </c>
      <c r="L8" s="144">
        <f t="shared" ref="L8:L18" si="2">K8/C8</f>
        <v>0.42391755839943035</v>
      </c>
      <c r="M8" s="10"/>
      <c r="N8" s="131"/>
      <c r="O8" s="1"/>
      <c r="P8" s="26"/>
      <c r="Q8" s="26"/>
      <c r="R8" s="26"/>
      <c r="S8" s="27"/>
      <c r="T8" s="1"/>
      <c r="U8" s="1"/>
      <c r="V8" s="1"/>
    </row>
    <row r="9" spans="1:22" ht="15.75" x14ac:dyDescent="0.25">
      <c r="A9" s="75" t="s">
        <v>31</v>
      </c>
      <c r="B9" s="78" t="s">
        <v>2</v>
      </c>
      <c r="C9" s="67">
        <v>85891</v>
      </c>
      <c r="D9" s="68">
        <v>4589</v>
      </c>
      <c r="E9" s="68">
        <v>6944</v>
      </c>
      <c r="F9" s="62">
        <f t="shared" si="0"/>
        <v>11533</v>
      </c>
      <c r="G9" s="68">
        <v>6469</v>
      </c>
      <c r="H9" s="73">
        <v>8673</v>
      </c>
      <c r="I9" s="64">
        <v>15262</v>
      </c>
      <c r="J9" s="21">
        <v>9283</v>
      </c>
      <c r="K9" s="59">
        <f t="shared" si="1"/>
        <v>51220</v>
      </c>
      <c r="L9" s="144">
        <f t="shared" si="2"/>
        <v>0.59633721810201301</v>
      </c>
      <c r="M9" s="10"/>
      <c r="N9" s="131"/>
      <c r="O9" s="1"/>
      <c r="P9" s="26"/>
      <c r="Q9" s="26"/>
      <c r="R9" s="26"/>
      <c r="S9" s="27"/>
      <c r="T9" s="1"/>
      <c r="U9" s="1"/>
      <c r="V9" s="1"/>
    </row>
    <row r="10" spans="1:22" ht="15.75" x14ac:dyDescent="0.25">
      <c r="A10" s="75" t="s">
        <v>32</v>
      </c>
      <c r="B10" s="78" t="s">
        <v>3</v>
      </c>
      <c r="C10" s="67">
        <v>142022</v>
      </c>
      <c r="D10" s="68">
        <v>7167</v>
      </c>
      <c r="E10" s="68">
        <v>12285</v>
      </c>
      <c r="F10" s="62">
        <f t="shared" si="0"/>
        <v>19452</v>
      </c>
      <c r="G10" s="68">
        <v>10491</v>
      </c>
      <c r="H10" s="73">
        <v>14743</v>
      </c>
      <c r="I10" s="64">
        <v>24271</v>
      </c>
      <c r="J10" s="21">
        <v>15203</v>
      </c>
      <c r="K10" s="59">
        <f t="shared" si="1"/>
        <v>84160</v>
      </c>
      <c r="L10" s="144">
        <f t="shared" si="2"/>
        <v>0.59258424751094896</v>
      </c>
      <c r="M10" s="10"/>
      <c r="N10" s="131"/>
      <c r="O10" s="1"/>
      <c r="P10" s="28"/>
      <c r="Q10" s="28"/>
      <c r="R10" s="28"/>
      <c r="S10" s="27"/>
      <c r="T10" s="1"/>
      <c r="U10" s="1"/>
      <c r="V10" s="1"/>
    </row>
    <row r="11" spans="1:22" s="52" customFormat="1" ht="15.75" x14ac:dyDescent="0.25">
      <c r="A11" s="75" t="s">
        <v>33</v>
      </c>
      <c r="B11" s="78" t="s">
        <v>27</v>
      </c>
      <c r="C11" s="67">
        <v>39359</v>
      </c>
      <c r="D11" s="68">
        <v>2290</v>
      </c>
      <c r="E11" s="68">
        <v>3119</v>
      </c>
      <c r="F11" s="62">
        <f t="shared" si="0"/>
        <v>5409</v>
      </c>
      <c r="G11" s="68">
        <v>2587</v>
      </c>
      <c r="H11" s="73">
        <v>4512</v>
      </c>
      <c r="I11" s="64">
        <v>6298</v>
      </c>
      <c r="J11" s="21">
        <v>2651</v>
      </c>
      <c r="K11" s="59">
        <f t="shared" si="1"/>
        <v>21457</v>
      </c>
      <c r="L11" s="144">
        <f t="shared" si="2"/>
        <v>0.54516120836403359</v>
      </c>
      <c r="M11" s="10"/>
      <c r="N11" s="131"/>
      <c r="O11" s="1"/>
      <c r="P11" s="51"/>
      <c r="Q11" s="51"/>
      <c r="R11" s="51"/>
      <c r="S11" s="51"/>
      <c r="T11" s="51"/>
      <c r="U11" s="51"/>
      <c r="V11" s="51"/>
    </row>
    <row r="12" spans="1:22" ht="15.75" x14ac:dyDescent="0.25">
      <c r="A12" s="75" t="s">
        <v>34</v>
      </c>
      <c r="B12" s="78" t="s">
        <v>4</v>
      </c>
      <c r="C12" s="67">
        <v>47301</v>
      </c>
      <c r="D12" s="68">
        <v>4446</v>
      </c>
      <c r="E12" s="68">
        <v>7960</v>
      </c>
      <c r="F12" s="62">
        <f t="shared" si="0"/>
        <v>12406</v>
      </c>
      <c r="G12" s="68">
        <v>5789</v>
      </c>
      <c r="H12" s="73">
        <v>7133</v>
      </c>
      <c r="I12" s="64">
        <v>9531</v>
      </c>
      <c r="J12" s="21">
        <v>3006</v>
      </c>
      <c r="K12" s="59">
        <f t="shared" si="1"/>
        <v>37865</v>
      </c>
      <c r="L12" s="144">
        <f t="shared" si="2"/>
        <v>0.80051161709054774</v>
      </c>
      <c r="M12" s="10"/>
      <c r="N12" s="131"/>
      <c r="O12" s="1"/>
      <c r="P12" s="19"/>
      <c r="Q12" s="19"/>
      <c r="R12" s="19"/>
      <c r="S12" s="19"/>
      <c r="T12" s="1"/>
      <c r="U12" s="1"/>
      <c r="V12" s="1"/>
    </row>
    <row r="13" spans="1:22" ht="15.75" x14ac:dyDescent="0.25">
      <c r="A13" s="75" t="s">
        <v>35</v>
      </c>
      <c r="B13" s="78" t="s">
        <v>5</v>
      </c>
      <c r="C13" s="67">
        <v>154918</v>
      </c>
      <c r="D13" s="68">
        <v>9389</v>
      </c>
      <c r="E13" s="68">
        <v>16220</v>
      </c>
      <c r="F13" s="62">
        <f t="shared" si="0"/>
        <v>25609</v>
      </c>
      <c r="G13" s="68">
        <v>14078</v>
      </c>
      <c r="H13" s="73">
        <v>18653</v>
      </c>
      <c r="I13" s="64">
        <v>27971</v>
      </c>
      <c r="J13" s="21">
        <v>11016</v>
      </c>
      <c r="K13" s="59">
        <f t="shared" si="1"/>
        <v>97327</v>
      </c>
      <c r="L13" s="144">
        <f t="shared" si="2"/>
        <v>0.62824849275100381</v>
      </c>
      <c r="M13" s="10"/>
      <c r="N13" s="131"/>
      <c r="O13" s="1"/>
      <c r="P13" s="27"/>
      <c r="Q13" s="27"/>
      <c r="R13" s="27"/>
      <c r="S13" s="27"/>
      <c r="T13" s="1"/>
      <c r="U13" s="1"/>
      <c r="V13" s="1"/>
    </row>
    <row r="14" spans="1:22" ht="15.75" x14ac:dyDescent="0.25">
      <c r="A14" s="75" t="s">
        <v>36</v>
      </c>
      <c r="B14" s="78" t="s">
        <v>6</v>
      </c>
      <c r="C14" s="67">
        <v>250744</v>
      </c>
      <c r="D14" s="68">
        <v>13219</v>
      </c>
      <c r="E14" s="68">
        <v>18158</v>
      </c>
      <c r="F14" s="62">
        <f t="shared" si="0"/>
        <v>31377</v>
      </c>
      <c r="G14" s="68">
        <v>14519</v>
      </c>
      <c r="H14" s="73">
        <v>27927</v>
      </c>
      <c r="I14" s="64">
        <v>34737</v>
      </c>
      <c r="J14" s="21">
        <v>18425</v>
      </c>
      <c r="K14" s="59">
        <f t="shared" si="1"/>
        <v>126985</v>
      </c>
      <c r="L14" s="144">
        <f t="shared" si="2"/>
        <v>0.50643285582107644</v>
      </c>
      <c r="M14" s="10"/>
      <c r="N14" s="131"/>
      <c r="O14" s="1"/>
      <c r="P14" s="1"/>
      <c r="Q14" s="1"/>
      <c r="R14" s="1"/>
      <c r="S14" s="1"/>
      <c r="T14" s="1"/>
      <c r="U14" s="1"/>
      <c r="V14" s="1"/>
    </row>
    <row r="15" spans="1:22" ht="15.75" x14ac:dyDescent="0.25">
      <c r="A15" s="75" t="s">
        <v>29</v>
      </c>
      <c r="B15" s="78" t="s">
        <v>7</v>
      </c>
      <c r="C15" s="67">
        <v>343664</v>
      </c>
      <c r="D15" s="68">
        <v>26077</v>
      </c>
      <c r="E15" s="68">
        <v>33596</v>
      </c>
      <c r="F15" s="62">
        <f t="shared" si="0"/>
        <v>59673</v>
      </c>
      <c r="G15" s="68">
        <v>23501</v>
      </c>
      <c r="H15" s="73">
        <v>41493</v>
      </c>
      <c r="I15" s="64">
        <v>55377</v>
      </c>
      <c r="J15" s="21">
        <v>15919</v>
      </c>
      <c r="K15" s="59">
        <f t="shared" si="1"/>
        <v>195963</v>
      </c>
      <c r="L15" s="144">
        <f t="shared" si="2"/>
        <v>0.57021683970389681</v>
      </c>
      <c r="M15" s="10"/>
      <c r="N15" s="131"/>
      <c r="O15" s="1"/>
      <c r="P15" s="19"/>
      <c r="Q15" s="19"/>
      <c r="R15" s="19"/>
      <c r="S15" s="19"/>
      <c r="T15" s="1"/>
      <c r="U15" s="1"/>
      <c r="V15" s="1"/>
    </row>
    <row r="16" spans="1:22" ht="15.75" x14ac:dyDescent="0.25">
      <c r="A16" s="75" t="s">
        <v>37</v>
      </c>
      <c r="B16" s="78" t="s">
        <v>8</v>
      </c>
      <c r="C16" s="67">
        <v>56580</v>
      </c>
      <c r="D16" s="68">
        <v>3162</v>
      </c>
      <c r="E16" s="68">
        <v>5787</v>
      </c>
      <c r="F16" s="62">
        <f t="shared" si="0"/>
        <v>8949</v>
      </c>
      <c r="G16" s="68">
        <v>4594</v>
      </c>
      <c r="H16" s="73">
        <v>6822</v>
      </c>
      <c r="I16" s="64">
        <v>10845</v>
      </c>
      <c r="J16" s="21">
        <v>3844</v>
      </c>
      <c r="K16" s="59">
        <f t="shared" si="1"/>
        <v>35054</v>
      </c>
      <c r="L16" s="144">
        <f t="shared" si="2"/>
        <v>0.61954754330151995</v>
      </c>
      <c r="M16" s="10"/>
      <c r="N16" s="131"/>
      <c r="O16" s="1"/>
      <c r="P16" s="27"/>
      <c r="Q16" s="27"/>
      <c r="R16" s="27"/>
      <c r="S16" s="27"/>
      <c r="T16" s="1"/>
      <c r="U16" s="1"/>
      <c r="V16" s="1"/>
    </row>
    <row r="17" spans="1:22" ht="16.5" thickBot="1" x14ac:dyDescent="0.3">
      <c r="A17" s="76" t="s">
        <v>38</v>
      </c>
      <c r="B17" s="79" t="s">
        <v>9</v>
      </c>
      <c r="C17" s="69">
        <v>47848</v>
      </c>
      <c r="D17" s="71">
        <v>2367</v>
      </c>
      <c r="E17" s="71">
        <v>3904</v>
      </c>
      <c r="F17" s="63">
        <f t="shared" si="0"/>
        <v>6271</v>
      </c>
      <c r="G17" s="71">
        <v>3537</v>
      </c>
      <c r="H17" s="111">
        <v>3897</v>
      </c>
      <c r="I17" s="65">
        <v>7175</v>
      </c>
      <c r="J17" s="22">
        <v>5794</v>
      </c>
      <c r="K17" s="60">
        <f t="shared" si="1"/>
        <v>26674</v>
      </c>
      <c r="L17" s="145">
        <f t="shared" si="2"/>
        <v>0.55747366661093467</v>
      </c>
      <c r="M17" s="10"/>
      <c r="N17" s="131"/>
      <c r="O17" s="1"/>
      <c r="P17" s="1"/>
      <c r="Q17" s="1"/>
      <c r="R17" s="1"/>
      <c r="S17" s="1"/>
      <c r="T17" s="1"/>
      <c r="U17" s="1"/>
      <c r="V17" s="1"/>
    </row>
    <row r="18" spans="1:22" ht="15.75" thickBot="1" x14ac:dyDescent="0.3">
      <c r="A18" s="181" t="s">
        <v>10</v>
      </c>
      <c r="B18" s="182"/>
      <c r="C18" s="12">
        <f>SUM(C7:C17)</f>
        <v>1429098</v>
      </c>
      <c r="D18" s="12">
        <f>SUM(D7:D17)</f>
        <v>87230</v>
      </c>
      <c r="E18" s="12">
        <f t="shared" ref="E18:J18" si="3">SUM(E7:E17)</f>
        <v>130046</v>
      </c>
      <c r="F18" s="12">
        <f t="shared" si="3"/>
        <v>217276</v>
      </c>
      <c r="G18" s="13">
        <f t="shared" si="3"/>
        <v>105428</v>
      </c>
      <c r="H18" s="18">
        <f t="shared" si="3"/>
        <v>160467</v>
      </c>
      <c r="I18" s="18">
        <f t="shared" si="3"/>
        <v>232537</v>
      </c>
      <c r="J18" s="18">
        <f t="shared" si="3"/>
        <v>106905</v>
      </c>
      <c r="K18" s="38">
        <f>SUM(K7:K17)</f>
        <v>822613</v>
      </c>
      <c r="L18" s="135">
        <f t="shared" si="2"/>
        <v>0.57561692760048644</v>
      </c>
      <c r="M18" s="14"/>
      <c r="N18" s="133"/>
      <c r="O18" s="1"/>
      <c r="P18" s="1"/>
      <c r="Q18" s="1"/>
      <c r="R18" s="1"/>
      <c r="S18" s="1"/>
      <c r="T18" s="1"/>
      <c r="U18" s="1"/>
      <c r="V18" s="1"/>
    </row>
    <row r="19" spans="1:22" ht="15" x14ac:dyDescent="0.25">
      <c r="A19" s="3"/>
      <c r="B19" s="3"/>
      <c r="C19" s="3"/>
      <c r="D19" s="3"/>
      <c r="E19" s="3"/>
      <c r="F19" s="16" t="s">
        <v>16</v>
      </c>
      <c r="H19" s="3"/>
      <c r="I19" s="3"/>
      <c r="J19" s="3"/>
      <c r="K19" s="15"/>
      <c r="L19" s="15"/>
      <c r="M19" s="1"/>
    </row>
    <row r="20" spans="1:22" ht="15" x14ac:dyDescent="0.25">
      <c r="A20" s="3"/>
      <c r="B20" s="3"/>
      <c r="C20" s="3"/>
      <c r="D20" s="3"/>
      <c r="E20" s="3"/>
      <c r="F20" s="17" t="s">
        <v>55</v>
      </c>
      <c r="G20" s="17"/>
      <c r="H20" s="17"/>
      <c r="I20" s="3"/>
      <c r="J20" s="16">
        <v>822613</v>
      </c>
      <c r="K20" s="4"/>
      <c r="L20" s="15"/>
      <c r="M20" s="1"/>
    </row>
    <row r="21" spans="1:22" ht="15" x14ac:dyDescent="0.25">
      <c r="A21" s="3"/>
      <c r="B21" s="3"/>
      <c r="C21" s="3"/>
      <c r="D21" s="3"/>
      <c r="E21" s="3"/>
      <c r="F21" s="17"/>
      <c r="G21" s="17"/>
      <c r="H21" s="17"/>
      <c r="I21" s="3"/>
      <c r="J21" s="3"/>
      <c r="K21" s="4"/>
      <c r="L21" s="138"/>
      <c r="M21" s="1"/>
    </row>
    <row r="22" spans="1:22" ht="15" x14ac:dyDescent="0.25">
      <c r="K22" s="4"/>
      <c r="L22" s="138"/>
      <c r="N22" s="134"/>
    </row>
    <row r="23" spans="1:22" ht="15" x14ac:dyDescent="0.25">
      <c r="G23" s="16"/>
      <c r="K23" s="4"/>
      <c r="L23" s="15"/>
      <c r="M23" s="136"/>
    </row>
    <row r="24" spans="1:22" ht="15" x14ac:dyDescent="0.25">
      <c r="K24" s="4"/>
      <c r="L24" s="140"/>
    </row>
    <row r="25" spans="1:22" ht="15" x14ac:dyDescent="0.25">
      <c r="K25" s="4"/>
      <c r="L25" s="138"/>
      <c r="M25" s="137"/>
    </row>
    <row r="26" spans="1:22" ht="15" x14ac:dyDescent="0.25">
      <c r="K26" s="4"/>
      <c r="L26" s="139"/>
    </row>
    <row r="27" spans="1:22" ht="15" x14ac:dyDescent="0.25">
      <c r="K27" s="4"/>
      <c r="L27" s="15"/>
      <c r="N27" s="29"/>
    </row>
    <row r="28" spans="1:22" ht="15" x14ac:dyDescent="0.25">
      <c r="K28" s="4"/>
      <c r="L28" s="15"/>
    </row>
    <row r="29" spans="1:22" ht="15" x14ac:dyDescent="0.25">
      <c r="K29" s="4"/>
      <c r="L29" s="15"/>
    </row>
    <row r="30" spans="1:22" ht="15" x14ac:dyDescent="0.25">
      <c r="K30" s="4"/>
      <c r="L30" s="15"/>
    </row>
    <row r="31" spans="1:22" ht="15" x14ac:dyDescent="0.25">
      <c r="K31" s="4"/>
      <c r="L31" s="15"/>
    </row>
    <row r="32" spans="1:22" x14ac:dyDescent="0.2">
      <c r="K32" s="1"/>
      <c r="L32" s="1"/>
    </row>
    <row r="33" spans="1:12" x14ac:dyDescent="0.2">
      <c r="K33" s="1"/>
      <c r="L33" s="1"/>
    </row>
    <row r="34" spans="1:12" x14ac:dyDescent="0.2">
      <c r="K34" s="1"/>
      <c r="L34" s="1"/>
    </row>
    <row r="35" spans="1:12" x14ac:dyDescent="0.2">
      <c r="K35" s="1"/>
      <c r="L35" s="1"/>
    </row>
    <row r="36" spans="1:12" x14ac:dyDescent="0.2">
      <c r="A36" s="2" t="s">
        <v>52</v>
      </c>
      <c r="K36" s="1"/>
      <c r="L36" s="1"/>
    </row>
    <row r="37" spans="1:12" x14ac:dyDescent="0.2">
      <c r="A37" s="2" t="s">
        <v>23</v>
      </c>
      <c r="K37" s="1"/>
      <c r="L37" s="1"/>
    </row>
    <row r="38" spans="1:12" x14ac:dyDescent="0.2">
      <c r="K38" s="1"/>
      <c r="L38" s="1"/>
    </row>
    <row r="39" spans="1:12" x14ac:dyDescent="0.2">
      <c r="K39" s="1"/>
      <c r="L39" s="1"/>
    </row>
    <row r="40" spans="1:12" x14ac:dyDescent="0.2">
      <c r="K40" s="1"/>
      <c r="L40" s="1"/>
    </row>
  </sheetData>
  <mergeCells count="17">
    <mergeCell ref="A1:L1"/>
    <mergeCell ref="D2:K2"/>
    <mergeCell ref="D3:E4"/>
    <mergeCell ref="F3:F4"/>
    <mergeCell ref="G3:G6"/>
    <mergeCell ref="H3:H6"/>
    <mergeCell ref="I3:I6"/>
    <mergeCell ref="J3:J6"/>
    <mergeCell ref="K3:K6"/>
    <mergeCell ref="A5:A6"/>
    <mergeCell ref="L3:L6"/>
    <mergeCell ref="B5:B6"/>
    <mergeCell ref="D5:D6"/>
    <mergeCell ref="E5:E6"/>
    <mergeCell ref="F5:F6"/>
    <mergeCell ref="A18:B18"/>
    <mergeCell ref="C3:C6"/>
  </mergeCells>
  <pageMargins left="0.94488188976377963" right="0" top="0.55118110236220474" bottom="0" header="0.31496062992125984" footer="0.15748031496062992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workbookViewId="0">
      <selection activeCell="A13" sqref="A13"/>
    </sheetView>
  </sheetViews>
  <sheetFormatPr baseColWidth="10" defaultRowHeight="12.75" x14ac:dyDescent="0.2"/>
  <cols>
    <col min="1" max="1" width="5.85546875" customWidth="1"/>
    <col min="2" max="2" width="13.28515625" customWidth="1"/>
    <col min="3" max="3" width="8.5703125" customWidth="1"/>
    <col min="4" max="4" width="10" customWidth="1"/>
    <col min="5" max="5" width="9.28515625" customWidth="1"/>
    <col min="6" max="6" width="18.140625" customWidth="1"/>
    <col min="7" max="7" width="14.7109375" customWidth="1"/>
    <col min="8" max="8" width="12.28515625" customWidth="1"/>
    <col min="9" max="9" width="12.42578125" customWidth="1"/>
    <col min="10" max="10" width="14.28515625" customWidth="1"/>
    <col min="12" max="12" width="11.5703125" bestFit="1" customWidth="1"/>
    <col min="13" max="13" width="7" customWidth="1"/>
    <col min="14" max="14" width="5.7109375" customWidth="1"/>
    <col min="15" max="15" width="8.42578125" customWidth="1"/>
    <col min="16" max="16" width="5.42578125" customWidth="1"/>
    <col min="17" max="17" width="7" customWidth="1"/>
    <col min="18" max="18" width="5.28515625" customWidth="1"/>
  </cols>
  <sheetData>
    <row r="1" spans="1:21" ht="18.75" customHeight="1" x14ac:dyDescent="0.2">
      <c r="A1" s="166" t="s">
        <v>40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21" ht="12.75" customHeight="1" thickBot="1" x14ac:dyDescent="0.25">
      <c r="A2" s="44"/>
      <c r="B2" s="44"/>
      <c r="C2" s="166" t="s">
        <v>24</v>
      </c>
      <c r="D2" s="166"/>
      <c r="E2" s="166"/>
      <c r="F2" s="166"/>
      <c r="G2" s="166"/>
      <c r="H2" s="166"/>
      <c r="I2" s="166"/>
      <c r="J2" s="166"/>
      <c r="K2" s="32"/>
    </row>
    <row r="3" spans="1:21" ht="12.75" customHeight="1" x14ac:dyDescent="0.2">
      <c r="A3" s="5"/>
      <c r="B3" s="5"/>
      <c r="C3" s="169" t="s">
        <v>11</v>
      </c>
      <c r="D3" s="170"/>
      <c r="E3" s="173" t="s">
        <v>10</v>
      </c>
      <c r="F3" s="185" t="s">
        <v>12</v>
      </c>
      <c r="G3" s="185" t="s">
        <v>13</v>
      </c>
      <c r="H3" s="175" t="s">
        <v>14</v>
      </c>
      <c r="I3" s="178" t="s">
        <v>15</v>
      </c>
      <c r="J3" s="178" t="s">
        <v>17</v>
      </c>
      <c r="K3" s="33"/>
      <c r="L3" s="1"/>
      <c r="M3" s="1"/>
      <c r="N3" s="1"/>
    </row>
    <row r="4" spans="1:21" ht="21.75" customHeight="1" thickBot="1" x14ac:dyDescent="0.25">
      <c r="A4" s="5"/>
      <c r="B4" s="5"/>
      <c r="C4" s="171"/>
      <c r="D4" s="172"/>
      <c r="E4" s="174"/>
      <c r="F4" s="186"/>
      <c r="G4" s="186"/>
      <c r="H4" s="176"/>
      <c r="I4" s="179"/>
      <c r="J4" s="179"/>
      <c r="K4" s="33"/>
      <c r="L4" s="6"/>
      <c r="M4" s="6"/>
      <c r="N4" s="1"/>
    </row>
    <row r="5" spans="1:21" ht="21.75" customHeight="1" x14ac:dyDescent="0.2">
      <c r="A5" s="183" t="s">
        <v>26</v>
      </c>
      <c r="B5" s="183" t="s">
        <v>39</v>
      </c>
      <c r="C5" s="169" t="s">
        <v>18</v>
      </c>
      <c r="D5" s="170" t="s">
        <v>19</v>
      </c>
      <c r="E5" s="178" t="s">
        <v>20</v>
      </c>
      <c r="F5" s="186"/>
      <c r="G5" s="186"/>
      <c r="H5" s="176"/>
      <c r="I5" s="179"/>
      <c r="J5" s="179"/>
      <c r="K5" s="33"/>
      <c r="L5" s="6"/>
      <c r="M5" s="6"/>
      <c r="N5" s="1"/>
    </row>
    <row r="6" spans="1:21" ht="27.75" customHeight="1" thickBot="1" x14ac:dyDescent="0.25">
      <c r="A6" s="184"/>
      <c r="B6" s="184"/>
      <c r="C6" s="171"/>
      <c r="D6" s="172"/>
      <c r="E6" s="180"/>
      <c r="F6" s="187"/>
      <c r="G6" s="187"/>
      <c r="H6" s="177"/>
      <c r="I6" s="180"/>
      <c r="J6" s="180"/>
      <c r="K6" s="33"/>
      <c r="L6" s="7"/>
      <c r="M6" s="8"/>
      <c r="N6" s="9"/>
      <c r="O6" s="1"/>
      <c r="P6" s="1"/>
      <c r="Q6" s="1"/>
      <c r="R6" s="1"/>
      <c r="S6" s="1"/>
      <c r="T6" s="1"/>
      <c r="U6" s="1"/>
    </row>
    <row r="7" spans="1:21" ht="15" x14ac:dyDescent="0.2">
      <c r="A7" s="53" t="s">
        <v>28</v>
      </c>
      <c r="B7" s="77" t="s">
        <v>0</v>
      </c>
      <c r="C7" s="83">
        <f>'AFILIADOS VIGENTES'!C7+INSCRIPTOS!C7+'N RUS'!C7</f>
        <v>7888</v>
      </c>
      <c r="D7" s="83">
        <f>'AFILIADOS VIGENTES'!D7+INSCRIPTOS!D7+'N RUS'!D7</f>
        <v>12093</v>
      </c>
      <c r="E7" s="54">
        <f t="shared" ref="E7:E17" si="0">SUM(C7:D7)</f>
        <v>19981</v>
      </c>
      <c r="F7" s="55">
        <f>'AFILIADOS VIGENTES'!F7+INSCRIPTOS!F7+'N RUS'!F7</f>
        <v>11330</v>
      </c>
      <c r="G7" s="56">
        <f>'AFILIADOS VIGENTES'!G7+INSCRIPTOS!G7+'N RUS'!G7</f>
        <v>16062</v>
      </c>
      <c r="H7" s="56">
        <f>'AFILIADOS VIGENTES'!H7+INSCRIPTOS!H7+'N RUS'!H7</f>
        <v>23097</v>
      </c>
      <c r="I7" s="56">
        <f>'AFILIADOS VIGENTES'!I7+INSCRIPTOS!I7+'N RUS'!I7</f>
        <v>10800</v>
      </c>
      <c r="J7" s="57">
        <f t="shared" ref="J7:J17" si="1">F7+E7+G7+H7+I7</f>
        <v>81270</v>
      </c>
      <c r="K7" s="34"/>
      <c r="L7" s="10"/>
      <c r="M7" s="19"/>
      <c r="N7" s="1"/>
      <c r="O7" s="1"/>
      <c r="P7" s="1"/>
      <c r="Q7" s="1"/>
      <c r="R7" s="1"/>
      <c r="S7" s="1"/>
      <c r="T7" s="1"/>
      <c r="U7" s="1"/>
    </row>
    <row r="8" spans="1:21" ht="15" x14ac:dyDescent="0.2">
      <c r="A8" s="75" t="s">
        <v>30</v>
      </c>
      <c r="B8" s="78" t="s">
        <v>1</v>
      </c>
      <c r="C8" s="84">
        <f>'AFILIADOS VIGENTES'!C8+INSCRIPTOS!C8+'N RUS'!C8</f>
        <v>5328</v>
      </c>
      <c r="D8" s="84">
        <f>'AFILIADOS VIGENTES'!D8+INSCRIPTOS!D8+'N RUS'!D8</f>
        <v>9324</v>
      </c>
      <c r="E8" s="39">
        <f t="shared" si="0"/>
        <v>14652</v>
      </c>
      <c r="F8" s="86">
        <f>'AFILIADOS VIGENTES'!F8+INSCRIPTOS!F8+'N RUS'!F8</f>
        <v>8123</v>
      </c>
      <c r="G8" s="81">
        <f>'AFILIADOS VIGENTES'!G8+INSCRIPTOS!G8+'N RUS'!G8</f>
        <v>10740</v>
      </c>
      <c r="H8" s="81">
        <f>'AFILIADOS VIGENTES'!H8+INSCRIPTOS!H8+'N RUS'!H8</f>
        <v>18835</v>
      </c>
      <c r="I8" s="81">
        <f>'AFILIADOS VIGENTES'!I8+INSCRIPTOS!I8+'N RUS'!I8</f>
        <v>10858</v>
      </c>
      <c r="J8" s="36">
        <f t="shared" si="1"/>
        <v>63208</v>
      </c>
      <c r="K8" s="34"/>
      <c r="L8" s="10"/>
      <c r="M8" s="26"/>
      <c r="N8" s="26"/>
      <c r="O8" s="26"/>
      <c r="P8" s="26"/>
      <c r="Q8" s="26"/>
      <c r="R8" s="27"/>
      <c r="S8" s="1"/>
      <c r="T8" s="1"/>
      <c r="U8" s="1"/>
    </row>
    <row r="9" spans="1:21" ht="15" x14ac:dyDescent="0.2">
      <c r="A9" s="75" t="s">
        <v>31</v>
      </c>
      <c r="B9" s="78" t="s">
        <v>2</v>
      </c>
      <c r="C9" s="84">
        <f>'AFILIADOS VIGENTES'!C9+INSCRIPTOS!C9+'N RUS'!C9</f>
        <v>3964</v>
      </c>
      <c r="D9" s="84">
        <f>'AFILIADOS VIGENTES'!D9+INSCRIPTOS!D9+'N RUS'!D9</f>
        <v>6814</v>
      </c>
      <c r="E9" s="39">
        <f t="shared" si="0"/>
        <v>10778</v>
      </c>
      <c r="F9" s="86">
        <f>'AFILIADOS VIGENTES'!F9+INSCRIPTOS!F9+'N RUS'!F9</f>
        <v>6291</v>
      </c>
      <c r="G9" s="81">
        <f>'AFILIADOS VIGENTES'!G9+INSCRIPTOS!G9+'N RUS'!G9</f>
        <v>8565</v>
      </c>
      <c r="H9" s="81">
        <f>'AFILIADOS VIGENTES'!H9+INSCRIPTOS!H9+'N RUS'!H9</f>
        <v>15530</v>
      </c>
      <c r="I9" s="81">
        <f>'AFILIADOS VIGENTES'!I9+INSCRIPTOS!I9+'N RUS'!I9</f>
        <v>9184</v>
      </c>
      <c r="J9" s="36">
        <f t="shared" si="1"/>
        <v>50348</v>
      </c>
      <c r="K9" s="34"/>
      <c r="L9" s="10"/>
      <c r="M9" s="26"/>
      <c r="N9" s="26"/>
      <c r="O9" s="26"/>
      <c r="P9" s="26"/>
      <c r="Q9" s="26"/>
      <c r="R9" s="27"/>
      <c r="S9" s="1"/>
      <c r="T9" s="1"/>
      <c r="U9" s="1"/>
    </row>
    <row r="10" spans="1:21" ht="15" x14ac:dyDescent="0.2">
      <c r="A10" s="75" t="s">
        <v>32</v>
      </c>
      <c r="B10" s="78" t="s">
        <v>3</v>
      </c>
      <c r="C10" s="84">
        <f>'AFILIADOS VIGENTES'!C10+INSCRIPTOS!C10+'N RUS'!C10</f>
        <v>6504</v>
      </c>
      <c r="D10" s="84">
        <f>'AFILIADOS VIGENTES'!D10+INSCRIPTOS!D10+'N RUS'!D10</f>
        <v>11854</v>
      </c>
      <c r="E10" s="39">
        <f t="shared" si="0"/>
        <v>18358</v>
      </c>
      <c r="F10" s="86">
        <f>'AFILIADOS VIGENTES'!F10+INSCRIPTOS!F10+'N RUS'!F10</f>
        <v>10231</v>
      </c>
      <c r="G10" s="81">
        <f>'AFILIADOS VIGENTES'!G10+INSCRIPTOS!G10+'N RUS'!G10</f>
        <v>14613</v>
      </c>
      <c r="H10" s="81">
        <f>'AFILIADOS VIGENTES'!H10+INSCRIPTOS!H10+'N RUS'!H10</f>
        <v>24529</v>
      </c>
      <c r="I10" s="81">
        <f>'AFILIADOS VIGENTES'!I10+INSCRIPTOS!I10+'N RUS'!I10</f>
        <v>15110</v>
      </c>
      <c r="J10" s="36">
        <f t="shared" si="1"/>
        <v>82841</v>
      </c>
      <c r="K10" s="34"/>
      <c r="L10" s="10"/>
      <c r="M10" s="28"/>
      <c r="N10" s="28"/>
      <c r="O10" s="28"/>
      <c r="P10" s="28"/>
      <c r="Q10" s="28"/>
      <c r="R10" s="27"/>
      <c r="S10" s="1"/>
      <c r="T10" s="1"/>
      <c r="U10" s="1"/>
    </row>
    <row r="11" spans="1:21" s="52" customFormat="1" ht="15" x14ac:dyDescent="0.2">
      <c r="A11" s="75" t="s">
        <v>33</v>
      </c>
      <c r="B11" s="78" t="s">
        <v>27</v>
      </c>
      <c r="C11" s="84">
        <f>'AFILIADOS VIGENTES'!C11+INSCRIPTOS!C11+'N RUS'!C11</f>
        <v>2014</v>
      </c>
      <c r="D11" s="84">
        <f>'AFILIADOS VIGENTES'!D11+INSCRIPTOS!D11+'N RUS'!D11</f>
        <v>2932</v>
      </c>
      <c r="E11" s="39">
        <f t="shared" si="0"/>
        <v>4946</v>
      </c>
      <c r="F11" s="86">
        <f>'AFILIADOS VIGENTES'!F11+INSCRIPTOS!F11+'N RUS'!F11</f>
        <v>2455</v>
      </c>
      <c r="G11" s="81">
        <f>'AFILIADOS VIGENTES'!G11+INSCRIPTOS!G11+'N RUS'!G11</f>
        <v>4395</v>
      </c>
      <c r="H11" s="81">
        <f>'AFILIADOS VIGENTES'!H11+INSCRIPTOS!H11+'N RUS'!H11</f>
        <v>6288</v>
      </c>
      <c r="I11" s="81">
        <f>'AFILIADOS VIGENTES'!I11+INSCRIPTOS!I11+'N RUS'!I11</f>
        <v>2591</v>
      </c>
      <c r="J11" s="36">
        <f t="shared" si="1"/>
        <v>20675</v>
      </c>
      <c r="K11" s="48"/>
      <c r="L11" s="10"/>
      <c r="M11" s="49"/>
      <c r="N11" s="50"/>
      <c r="O11" s="51"/>
      <c r="P11" s="51"/>
      <c r="Q11" s="51"/>
      <c r="R11" s="51"/>
      <c r="S11" s="51"/>
      <c r="T11" s="51"/>
      <c r="U11" s="51"/>
    </row>
    <row r="12" spans="1:21" ht="15" x14ac:dyDescent="0.2">
      <c r="A12" s="75" t="s">
        <v>34</v>
      </c>
      <c r="B12" s="78" t="s">
        <v>4</v>
      </c>
      <c r="C12" s="84">
        <f>'AFILIADOS VIGENTES'!C12+INSCRIPTOS!C12+'N RUS'!C12</f>
        <v>4059</v>
      </c>
      <c r="D12" s="84">
        <f>'AFILIADOS VIGENTES'!D12+INSCRIPTOS!D12+'N RUS'!D12</f>
        <v>7596</v>
      </c>
      <c r="E12" s="39">
        <f t="shared" si="0"/>
        <v>11655</v>
      </c>
      <c r="F12" s="86">
        <f>'AFILIADOS VIGENTES'!F12+INSCRIPTOS!F12+'N RUS'!F12</f>
        <v>5517</v>
      </c>
      <c r="G12" s="81">
        <f>'AFILIADOS VIGENTES'!G12+INSCRIPTOS!G12+'N RUS'!G12</f>
        <v>6978</v>
      </c>
      <c r="H12" s="81">
        <f>'AFILIADOS VIGENTES'!H12+INSCRIPTOS!H12+'N RUS'!H12</f>
        <v>9535</v>
      </c>
      <c r="I12" s="81">
        <f>'AFILIADOS VIGENTES'!I12+INSCRIPTOS!I12+'N RUS'!I12</f>
        <v>2927</v>
      </c>
      <c r="J12" s="36">
        <f t="shared" si="1"/>
        <v>36612</v>
      </c>
      <c r="K12" s="34"/>
      <c r="L12" s="10"/>
      <c r="M12" s="19"/>
      <c r="N12" s="19"/>
      <c r="O12" s="19"/>
      <c r="P12" s="19"/>
      <c r="Q12" s="19"/>
      <c r="R12" s="19"/>
      <c r="S12" s="1"/>
      <c r="T12" s="1"/>
      <c r="U12" s="1"/>
    </row>
    <row r="13" spans="1:21" ht="15" x14ac:dyDescent="0.2">
      <c r="A13" s="75" t="s">
        <v>35</v>
      </c>
      <c r="B13" s="78" t="s">
        <v>5</v>
      </c>
      <c r="C13" s="84">
        <f>'AFILIADOS VIGENTES'!C13+INSCRIPTOS!C13+'N RUS'!C13</f>
        <v>8519</v>
      </c>
      <c r="D13" s="84">
        <f>'AFILIADOS VIGENTES'!D13+INSCRIPTOS!D13+'N RUS'!D13</f>
        <v>15527</v>
      </c>
      <c r="E13" s="39">
        <f t="shared" si="0"/>
        <v>24046</v>
      </c>
      <c r="F13" s="86">
        <f>'AFILIADOS VIGENTES'!F13+INSCRIPTOS!F13+'N RUS'!F13</f>
        <v>13601</v>
      </c>
      <c r="G13" s="81">
        <f>'AFILIADOS VIGENTES'!G13+INSCRIPTOS!G13+'N RUS'!G13</f>
        <v>18325</v>
      </c>
      <c r="H13" s="81">
        <f>'AFILIADOS VIGENTES'!H13+INSCRIPTOS!H13+'N RUS'!H13</f>
        <v>28157</v>
      </c>
      <c r="I13" s="81">
        <f>'AFILIADOS VIGENTES'!I13+INSCRIPTOS!I13+'N RUS'!I13</f>
        <v>10881</v>
      </c>
      <c r="J13" s="36">
        <f t="shared" si="1"/>
        <v>95010</v>
      </c>
      <c r="K13" s="34"/>
      <c r="L13" s="10"/>
      <c r="M13" s="24"/>
      <c r="N13" s="23"/>
      <c r="O13" s="27"/>
      <c r="P13" s="27"/>
      <c r="Q13" s="27"/>
      <c r="R13" s="27"/>
      <c r="S13" s="1"/>
      <c r="T13" s="1"/>
      <c r="U13" s="1"/>
    </row>
    <row r="14" spans="1:21" ht="15" x14ac:dyDescent="0.2">
      <c r="A14" s="75" t="s">
        <v>36</v>
      </c>
      <c r="B14" s="78" t="s">
        <v>6</v>
      </c>
      <c r="C14" s="84">
        <f>'AFILIADOS VIGENTES'!C14+INSCRIPTOS!C14+'N RUS'!C14</f>
        <v>11258</v>
      </c>
      <c r="D14" s="84">
        <f>'AFILIADOS VIGENTES'!D14+INSCRIPTOS!D14+'N RUS'!D14</f>
        <v>17325</v>
      </c>
      <c r="E14" s="39">
        <f t="shared" si="0"/>
        <v>28583</v>
      </c>
      <c r="F14" s="86">
        <f>'AFILIADOS VIGENTES'!F14+INSCRIPTOS!F14+'N RUS'!F14</f>
        <v>13713</v>
      </c>
      <c r="G14" s="81">
        <f>'AFILIADOS VIGENTES'!G14+INSCRIPTOS!G14+'N RUS'!G14</f>
        <v>26920</v>
      </c>
      <c r="H14" s="81">
        <f>'AFILIADOS VIGENTES'!H14+INSCRIPTOS!H14+'N RUS'!H14</f>
        <v>35441</v>
      </c>
      <c r="I14" s="81">
        <f>'AFILIADOS VIGENTES'!I14+INSCRIPTOS!I14+'N RUS'!I14</f>
        <v>18282</v>
      </c>
      <c r="J14" s="36">
        <f t="shared" si="1"/>
        <v>122939</v>
      </c>
      <c r="K14" s="34"/>
      <c r="L14" s="10"/>
      <c r="M14" s="19"/>
      <c r="N14" s="11"/>
      <c r="O14" s="1"/>
      <c r="P14" s="1"/>
      <c r="Q14" s="1"/>
      <c r="R14" s="1"/>
      <c r="S14" s="1"/>
      <c r="T14" s="1"/>
      <c r="U14" s="1"/>
    </row>
    <row r="15" spans="1:21" ht="15" x14ac:dyDescent="0.2">
      <c r="A15" s="75" t="s">
        <v>29</v>
      </c>
      <c r="B15" s="78" t="s">
        <v>7</v>
      </c>
      <c r="C15" s="84">
        <f>'AFILIADOS VIGENTES'!C15+INSCRIPTOS!C15+'N RUS'!C15</f>
        <v>21504</v>
      </c>
      <c r="D15" s="84">
        <f>'AFILIADOS VIGENTES'!D15+INSCRIPTOS!D15+'N RUS'!D15</f>
        <v>31648</v>
      </c>
      <c r="E15" s="39">
        <f t="shared" si="0"/>
        <v>53152</v>
      </c>
      <c r="F15" s="86">
        <f>'AFILIADOS VIGENTES'!F15+INSCRIPTOS!F15+'N RUS'!F15</f>
        <v>21522</v>
      </c>
      <c r="G15" s="81">
        <f>'AFILIADOS VIGENTES'!G15+INSCRIPTOS!G15+'N RUS'!G15</f>
        <v>39806</v>
      </c>
      <c r="H15" s="81">
        <f>'AFILIADOS VIGENTES'!H15+INSCRIPTOS!H15+'N RUS'!H15</f>
        <v>54927</v>
      </c>
      <c r="I15" s="81">
        <f>'AFILIADOS VIGENTES'!I15+INSCRIPTOS!I15+'N RUS'!I15</f>
        <v>15590</v>
      </c>
      <c r="J15" s="36">
        <f t="shared" si="1"/>
        <v>184997</v>
      </c>
      <c r="K15" s="34"/>
      <c r="L15" s="10"/>
      <c r="M15" s="19"/>
      <c r="N15" s="19"/>
      <c r="O15" s="19"/>
      <c r="P15" s="19"/>
      <c r="Q15" s="19"/>
      <c r="R15" s="19"/>
      <c r="S15" s="1"/>
      <c r="T15" s="1"/>
      <c r="U15" s="1"/>
    </row>
    <row r="16" spans="1:21" ht="15" x14ac:dyDescent="0.2">
      <c r="A16" s="75" t="s">
        <v>37</v>
      </c>
      <c r="B16" s="78" t="s">
        <v>8</v>
      </c>
      <c r="C16" s="84">
        <f>'AFILIADOS VIGENTES'!C16+INSCRIPTOS!C16+'N RUS'!C16</f>
        <v>2925</v>
      </c>
      <c r="D16" s="84">
        <f>'AFILIADOS VIGENTES'!D16+INSCRIPTOS!D16+'N RUS'!D16</f>
        <v>5686</v>
      </c>
      <c r="E16" s="39">
        <f t="shared" si="0"/>
        <v>8611</v>
      </c>
      <c r="F16" s="86">
        <f>'AFILIADOS VIGENTES'!F16+INSCRIPTOS!F16+'N RUS'!F16</f>
        <v>4541</v>
      </c>
      <c r="G16" s="81">
        <f>'AFILIADOS VIGENTES'!G16+INSCRIPTOS!G16+'N RUS'!G16</f>
        <v>6694</v>
      </c>
      <c r="H16" s="81">
        <f>'AFILIADOS VIGENTES'!H16+INSCRIPTOS!H16+'N RUS'!H16</f>
        <v>10890</v>
      </c>
      <c r="I16" s="81">
        <f>'AFILIADOS VIGENTES'!I16+INSCRIPTOS!I16+'N RUS'!I16</f>
        <v>3760</v>
      </c>
      <c r="J16" s="36">
        <f t="shared" si="1"/>
        <v>34496</v>
      </c>
      <c r="K16" s="34"/>
      <c r="L16" s="10"/>
      <c r="M16" s="25"/>
      <c r="N16" s="23"/>
      <c r="O16" s="27"/>
      <c r="P16" s="27"/>
      <c r="Q16" s="27"/>
      <c r="R16" s="27"/>
      <c r="S16" s="1"/>
      <c r="T16" s="1"/>
      <c r="U16" s="1"/>
    </row>
    <row r="17" spans="1:21" ht="15.75" thickBot="1" x14ac:dyDescent="0.25">
      <c r="A17" s="76" t="s">
        <v>38</v>
      </c>
      <c r="B17" s="79" t="s">
        <v>9</v>
      </c>
      <c r="C17" s="85">
        <f>'AFILIADOS VIGENTES'!C17+INSCRIPTOS!C17+'N RUS'!C17</f>
        <v>2001</v>
      </c>
      <c r="D17" s="85">
        <f>'AFILIADOS VIGENTES'!D17+INSCRIPTOS!D17+'N RUS'!D17</f>
        <v>3832</v>
      </c>
      <c r="E17" s="40">
        <f t="shared" si="0"/>
        <v>5833</v>
      </c>
      <c r="F17" s="87">
        <f>'AFILIADOS VIGENTES'!F17+INSCRIPTOS!F17+'N RUS'!F17</f>
        <v>3403</v>
      </c>
      <c r="G17" s="82">
        <f>'AFILIADOS VIGENTES'!G17+INSCRIPTOS!G17+'N RUS'!G17</f>
        <v>3780</v>
      </c>
      <c r="H17" s="82">
        <f>'AFILIADOS VIGENTES'!H17+INSCRIPTOS!H17+'N RUS'!H17</f>
        <v>7374</v>
      </c>
      <c r="I17" s="82">
        <f>'AFILIADOS VIGENTES'!I17+INSCRIPTOS!I17+'N RUS'!I17</f>
        <v>5721</v>
      </c>
      <c r="J17" s="37">
        <f t="shared" si="1"/>
        <v>26111</v>
      </c>
      <c r="K17" s="34"/>
      <c r="L17" s="10"/>
      <c r="M17" s="19"/>
      <c r="N17" s="11"/>
      <c r="O17" s="1"/>
      <c r="P17" s="1"/>
      <c r="Q17" s="1"/>
      <c r="R17" s="1"/>
      <c r="S17" s="1"/>
      <c r="T17" s="1"/>
      <c r="U17" s="1"/>
    </row>
    <row r="18" spans="1:21" ht="15.75" thickBot="1" x14ac:dyDescent="0.3">
      <c r="A18" s="181" t="s">
        <v>10</v>
      </c>
      <c r="B18" s="182"/>
      <c r="C18" s="30">
        <f>SUM(C7:C17)</f>
        <v>75964</v>
      </c>
      <c r="D18" s="31">
        <f t="shared" ref="D18:I18" si="2">SUM(D7:D17)</f>
        <v>124631</v>
      </c>
      <c r="E18" s="12">
        <f t="shared" si="2"/>
        <v>200595</v>
      </c>
      <c r="F18" s="13">
        <f t="shared" si="2"/>
        <v>100727</v>
      </c>
      <c r="G18" s="18">
        <f t="shared" si="2"/>
        <v>156878</v>
      </c>
      <c r="H18" s="18">
        <f t="shared" si="2"/>
        <v>234603</v>
      </c>
      <c r="I18" s="18">
        <f t="shared" si="2"/>
        <v>105704</v>
      </c>
      <c r="J18" s="38">
        <f>SUM(J7:J17)</f>
        <v>798507</v>
      </c>
      <c r="K18" s="34"/>
      <c r="L18" s="14"/>
      <c r="M18" s="1"/>
      <c r="N18" s="1"/>
      <c r="O18" s="1"/>
      <c r="P18" s="1"/>
      <c r="Q18" s="1"/>
      <c r="R18" s="1"/>
      <c r="S18" s="1"/>
      <c r="T18" s="1"/>
      <c r="U18" s="1"/>
    </row>
    <row r="19" spans="1:21" ht="15" x14ac:dyDescent="0.25">
      <c r="A19" s="3"/>
      <c r="B19" s="3"/>
      <c r="C19" s="3"/>
      <c r="D19" s="3"/>
      <c r="E19" s="16" t="s">
        <v>16</v>
      </c>
      <c r="G19" s="3"/>
      <c r="H19" s="3"/>
      <c r="I19" s="3"/>
      <c r="J19" s="15"/>
      <c r="K19" s="15"/>
      <c r="L19" s="1"/>
    </row>
    <row r="20" spans="1:21" ht="15" x14ac:dyDescent="0.25">
      <c r="A20" s="3"/>
      <c r="B20" s="3"/>
      <c r="C20" s="3"/>
      <c r="D20" s="3"/>
      <c r="E20" s="17" t="s">
        <v>22</v>
      </c>
      <c r="F20" s="17"/>
      <c r="G20" s="17"/>
      <c r="H20" s="3"/>
      <c r="I20" s="3">
        <v>770229</v>
      </c>
      <c r="J20" s="4"/>
      <c r="K20" s="15"/>
      <c r="L20" s="1"/>
    </row>
    <row r="21" spans="1:21" ht="15" x14ac:dyDescent="0.25">
      <c r="A21" s="3"/>
      <c r="B21" s="3"/>
      <c r="C21" s="3"/>
      <c r="D21" s="3"/>
      <c r="E21" s="17" t="s">
        <v>25</v>
      </c>
      <c r="F21" s="17"/>
      <c r="G21" s="17"/>
      <c r="H21" s="3"/>
      <c r="I21" s="3"/>
      <c r="J21" s="4"/>
      <c r="K21" s="15"/>
      <c r="L21" s="1"/>
    </row>
    <row r="22" spans="1:21" ht="15" x14ac:dyDescent="0.25">
      <c r="J22" s="4"/>
      <c r="K22" s="15"/>
      <c r="M22" s="29"/>
    </row>
    <row r="23" spans="1:21" ht="15" x14ac:dyDescent="0.25">
      <c r="F23" s="16"/>
      <c r="J23" s="4"/>
      <c r="K23" s="15"/>
    </row>
    <row r="24" spans="1:21" ht="15" x14ac:dyDescent="0.25">
      <c r="J24" s="4"/>
      <c r="K24" s="15"/>
    </row>
    <row r="25" spans="1:21" ht="15" x14ac:dyDescent="0.25">
      <c r="J25" s="4"/>
      <c r="K25" s="15"/>
    </row>
    <row r="26" spans="1:21" ht="15" x14ac:dyDescent="0.25">
      <c r="J26" s="4"/>
      <c r="K26" s="15"/>
    </row>
    <row r="27" spans="1:21" ht="15" x14ac:dyDescent="0.25">
      <c r="J27" s="4"/>
      <c r="K27" s="15"/>
      <c r="M27" s="29"/>
    </row>
    <row r="28" spans="1:21" ht="15" x14ac:dyDescent="0.25">
      <c r="J28" s="4"/>
      <c r="K28" s="15"/>
    </row>
    <row r="29" spans="1:21" ht="15" x14ac:dyDescent="0.25">
      <c r="J29" s="4"/>
      <c r="K29" s="15"/>
    </row>
    <row r="30" spans="1:21" ht="15" x14ac:dyDescent="0.25">
      <c r="J30" s="4"/>
      <c r="K30" s="15"/>
    </row>
    <row r="31" spans="1:21" ht="15" x14ac:dyDescent="0.25">
      <c r="J31" s="4"/>
      <c r="K31" s="15"/>
    </row>
    <row r="32" spans="1:21" x14ac:dyDescent="0.2">
      <c r="J32" s="1"/>
      <c r="K32" s="1"/>
    </row>
    <row r="33" spans="1:11" x14ac:dyDescent="0.2">
      <c r="J33" s="1"/>
      <c r="K33" s="1"/>
    </row>
    <row r="34" spans="1:11" x14ac:dyDescent="0.2">
      <c r="J34" s="1"/>
      <c r="K34" s="1"/>
    </row>
    <row r="35" spans="1:11" x14ac:dyDescent="0.2">
      <c r="J35" s="1"/>
      <c r="K35" s="1"/>
    </row>
    <row r="36" spans="1:11" x14ac:dyDescent="0.2">
      <c r="A36" s="2" t="s">
        <v>21</v>
      </c>
      <c r="J36" s="1"/>
      <c r="K36" s="1"/>
    </row>
    <row r="37" spans="1:11" x14ac:dyDescent="0.2">
      <c r="A37" s="2" t="s">
        <v>23</v>
      </c>
      <c r="J37" s="1"/>
      <c r="K37" s="1"/>
    </row>
    <row r="38" spans="1:11" x14ac:dyDescent="0.2">
      <c r="J38" s="1"/>
      <c r="K38" s="1"/>
    </row>
    <row r="39" spans="1:11" x14ac:dyDescent="0.2">
      <c r="J39" s="1"/>
      <c r="K39" s="1"/>
    </row>
    <row r="40" spans="1:11" x14ac:dyDescent="0.2">
      <c r="J40" s="1"/>
      <c r="K40" s="1"/>
    </row>
  </sheetData>
  <sortState ref="A9:J19">
    <sortCondition ref="A9:A19"/>
  </sortState>
  <mergeCells count="15">
    <mergeCell ref="A1:K1"/>
    <mergeCell ref="C2:J2"/>
    <mergeCell ref="A18:B18"/>
    <mergeCell ref="A5:A6"/>
    <mergeCell ref="B5:B6"/>
    <mergeCell ref="C5:C6"/>
    <mergeCell ref="C3:D4"/>
    <mergeCell ref="E3:E4"/>
    <mergeCell ref="I3:I6"/>
    <mergeCell ref="J3:J6"/>
    <mergeCell ref="F3:F6"/>
    <mergeCell ref="D5:D6"/>
    <mergeCell ref="E5:E6"/>
    <mergeCell ref="G3:G6"/>
    <mergeCell ref="H3:H6"/>
  </mergeCells>
  <pageMargins left="0.94488188976377963" right="0.15748031496062992" top="0.55118110236220474" bottom="0" header="0.31496062992125984" footer="0.15748031496062992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opLeftCell="A4" workbookViewId="0">
      <selection activeCell="M18" sqref="M18"/>
    </sheetView>
  </sheetViews>
  <sheetFormatPr baseColWidth="10" defaultRowHeight="12.75" x14ac:dyDescent="0.2"/>
  <cols>
    <col min="1" max="1" width="5.85546875" customWidth="1"/>
    <col min="2" max="2" width="13.28515625" customWidth="1"/>
    <col min="3" max="3" width="8.5703125" customWidth="1"/>
    <col min="4" max="4" width="10" customWidth="1"/>
    <col min="5" max="5" width="9.28515625" customWidth="1"/>
    <col min="6" max="6" width="18.140625" customWidth="1"/>
    <col min="7" max="7" width="14.7109375" customWidth="1"/>
    <col min="8" max="8" width="12.28515625" customWidth="1"/>
    <col min="9" max="9" width="12.42578125" customWidth="1"/>
    <col min="10" max="10" width="14.28515625" customWidth="1"/>
    <col min="12" max="12" width="11.5703125" bestFit="1" customWidth="1"/>
    <col min="13" max="13" width="7" customWidth="1"/>
    <col min="14" max="14" width="5.7109375" customWidth="1"/>
    <col min="15" max="15" width="8.42578125" customWidth="1"/>
    <col min="16" max="16" width="5.42578125" customWidth="1"/>
    <col min="17" max="17" width="7" customWidth="1"/>
    <col min="18" max="18" width="5.28515625" customWidth="1"/>
  </cols>
  <sheetData>
    <row r="1" spans="1:21" ht="18.75" customHeight="1" x14ac:dyDescent="0.2">
      <c r="A1" s="166" t="s">
        <v>48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21" ht="12.75" customHeight="1" thickBot="1" x14ac:dyDescent="0.25">
      <c r="A2" s="44"/>
      <c r="B2" s="44"/>
      <c r="C2" s="166"/>
      <c r="D2" s="166"/>
      <c r="E2" s="166"/>
      <c r="F2" s="166"/>
      <c r="G2" s="166"/>
      <c r="H2" s="166"/>
      <c r="I2" s="166"/>
      <c r="J2" s="166"/>
      <c r="K2" s="35"/>
    </row>
    <row r="3" spans="1:21" ht="12.75" customHeight="1" x14ac:dyDescent="0.2">
      <c r="A3" s="5"/>
      <c r="B3" s="5"/>
      <c r="C3" s="169" t="s">
        <v>11</v>
      </c>
      <c r="D3" s="170"/>
      <c r="E3" s="173" t="s">
        <v>10</v>
      </c>
      <c r="F3" s="185" t="s">
        <v>12</v>
      </c>
      <c r="G3" s="175" t="s">
        <v>13</v>
      </c>
      <c r="H3" s="178" t="s">
        <v>14</v>
      </c>
      <c r="I3" s="178" t="s">
        <v>15</v>
      </c>
      <c r="J3" s="178" t="s">
        <v>17</v>
      </c>
      <c r="K3" s="33"/>
      <c r="L3" s="1"/>
      <c r="M3" s="1"/>
      <c r="N3" s="1"/>
    </row>
    <row r="4" spans="1:21" ht="21.75" customHeight="1" thickBot="1" x14ac:dyDescent="0.25">
      <c r="A4" s="5"/>
      <c r="B4" s="5"/>
      <c r="C4" s="171"/>
      <c r="D4" s="172"/>
      <c r="E4" s="174"/>
      <c r="F4" s="186"/>
      <c r="G4" s="176"/>
      <c r="H4" s="179"/>
      <c r="I4" s="179"/>
      <c r="J4" s="179"/>
      <c r="K4" s="33"/>
      <c r="L4" s="6"/>
      <c r="M4" s="6"/>
      <c r="N4" s="1"/>
    </row>
    <row r="5" spans="1:21" ht="21.75" customHeight="1" x14ac:dyDescent="0.2">
      <c r="A5" s="183" t="s">
        <v>26</v>
      </c>
      <c r="B5" s="183" t="s">
        <v>39</v>
      </c>
      <c r="C5" s="175" t="s">
        <v>18</v>
      </c>
      <c r="D5" s="178" t="s">
        <v>19</v>
      </c>
      <c r="E5" s="178" t="s">
        <v>20</v>
      </c>
      <c r="F5" s="186"/>
      <c r="G5" s="176"/>
      <c r="H5" s="179"/>
      <c r="I5" s="179"/>
      <c r="J5" s="179"/>
      <c r="K5" s="33"/>
      <c r="L5" s="6"/>
      <c r="M5" s="6"/>
      <c r="N5" s="1"/>
    </row>
    <row r="6" spans="1:21" ht="27.75" customHeight="1" thickBot="1" x14ac:dyDescent="0.25">
      <c r="A6" s="184"/>
      <c r="B6" s="184"/>
      <c r="C6" s="177"/>
      <c r="D6" s="180"/>
      <c r="E6" s="180"/>
      <c r="F6" s="187"/>
      <c r="G6" s="177"/>
      <c r="H6" s="180"/>
      <c r="I6" s="180"/>
      <c r="J6" s="180"/>
      <c r="K6" s="33"/>
      <c r="L6" s="7"/>
      <c r="M6" s="8"/>
      <c r="N6" s="9"/>
      <c r="O6" s="1"/>
      <c r="P6" s="1"/>
      <c r="Q6" s="1"/>
      <c r="R6" s="1"/>
      <c r="S6" s="1"/>
      <c r="T6" s="1"/>
      <c r="U6" s="1"/>
    </row>
    <row r="7" spans="1:21" ht="15" x14ac:dyDescent="0.2">
      <c r="A7" s="53" t="s">
        <v>28</v>
      </c>
      <c r="B7" s="77" t="s">
        <v>0</v>
      </c>
      <c r="C7" s="112">
        <v>7296</v>
      </c>
      <c r="D7" s="112">
        <v>12093</v>
      </c>
      <c r="E7" s="61">
        <f t="shared" ref="E7:E17" si="0">SUM(C7:D7)</f>
        <v>19389</v>
      </c>
      <c r="F7" s="118">
        <v>11330</v>
      </c>
      <c r="G7" s="115">
        <v>15979</v>
      </c>
      <c r="H7" s="115">
        <v>22752</v>
      </c>
      <c r="I7" s="121">
        <v>10770</v>
      </c>
      <c r="J7" s="57">
        <f t="shared" ref="J7:J17" si="1">F7+E7+G7+H7+I7</f>
        <v>80220</v>
      </c>
      <c r="K7" s="34"/>
      <c r="L7" s="10"/>
      <c r="M7" s="19"/>
      <c r="N7" s="1"/>
      <c r="O7" s="1"/>
      <c r="P7" s="1"/>
      <c r="Q7" s="1"/>
      <c r="R7" s="1"/>
      <c r="S7" s="1"/>
      <c r="T7" s="1"/>
      <c r="U7" s="1"/>
    </row>
    <row r="8" spans="1:21" ht="15" x14ac:dyDescent="0.2">
      <c r="A8" s="75" t="s">
        <v>30</v>
      </c>
      <c r="B8" s="78" t="s">
        <v>1</v>
      </c>
      <c r="C8" s="113">
        <v>4912</v>
      </c>
      <c r="D8" s="113">
        <v>9324</v>
      </c>
      <c r="E8" s="62">
        <f t="shared" si="0"/>
        <v>14236</v>
      </c>
      <c r="F8" s="119">
        <v>8122</v>
      </c>
      <c r="G8" s="116">
        <v>10619</v>
      </c>
      <c r="H8" s="116">
        <v>18350</v>
      </c>
      <c r="I8" s="122">
        <v>10800</v>
      </c>
      <c r="J8" s="36">
        <f t="shared" si="1"/>
        <v>62127</v>
      </c>
      <c r="K8" s="34"/>
      <c r="L8" s="10"/>
      <c r="M8" s="26"/>
      <c r="N8" s="26"/>
      <c r="O8" s="26"/>
      <c r="P8" s="26"/>
      <c r="Q8" s="26"/>
      <c r="R8" s="27"/>
      <c r="S8" s="1"/>
      <c r="T8" s="1"/>
      <c r="U8" s="1"/>
    </row>
    <row r="9" spans="1:21" ht="15" x14ac:dyDescent="0.2">
      <c r="A9" s="75" t="s">
        <v>31</v>
      </c>
      <c r="B9" s="78" t="s">
        <v>2</v>
      </c>
      <c r="C9" s="113">
        <v>3685</v>
      </c>
      <c r="D9" s="113">
        <v>6810</v>
      </c>
      <c r="E9" s="62">
        <f t="shared" si="0"/>
        <v>10495</v>
      </c>
      <c r="F9" s="119">
        <v>6288</v>
      </c>
      <c r="G9" s="116">
        <v>8441</v>
      </c>
      <c r="H9" s="116">
        <v>15028</v>
      </c>
      <c r="I9" s="122">
        <v>9146</v>
      </c>
      <c r="J9" s="36">
        <f t="shared" si="1"/>
        <v>49398</v>
      </c>
      <c r="K9" s="34"/>
      <c r="L9" s="10"/>
      <c r="M9" s="26"/>
      <c r="N9" s="26"/>
      <c r="O9" s="26"/>
      <c r="P9" s="26"/>
      <c r="Q9" s="26"/>
      <c r="R9" s="27"/>
      <c r="S9" s="1"/>
      <c r="T9" s="1"/>
      <c r="U9" s="1"/>
    </row>
    <row r="10" spans="1:21" ht="15" x14ac:dyDescent="0.2">
      <c r="A10" s="75" t="s">
        <v>32</v>
      </c>
      <c r="B10" s="78" t="s">
        <v>3</v>
      </c>
      <c r="C10" s="113">
        <v>6102</v>
      </c>
      <c r="D10" s="113">
        <v>11854</v>
      </c>
      <c r="E10" s="62">
        <f t="shared" si="0"/>
        <v>17956</v>
      </c>
      <c r="F10" s="119">
        <v>10230</v>
      </c>
      <c r="G10" s="116">
        <v>14494</v>
      </c>
      <c r="H10" s="116">
        <v>24044</v>
      </c>
      <c r="I10" s="122">
        <v>15029</v>
      </c>
      <c r="J10" s="36">
        <f t="shared" si="1"/>
        <v>81753</v>
      </c>
      <c r="K10" s="34"/>
      <c r="L10" s="10"/>
      <c r="M10" s="28"/>
      <c r="N10" s="28"/>
      <c r="O10" s="28"/>
      <c r="P10" s="28"/>
      <c r="Q10" s="28"/>
      <c r="R10" s="27"/>
      <c r="S10" s="1"/>
      <c r="T10" s="1"/>
      <c r="U10" s="1"/>
    </row>
    <row r="11" spans="1:21" s="52" customFormat="1" ht="15" x14ac:dyDescent="0.2">
      <c r="A11" s="75" t="s">
        <v>33</v>
      </c>
      <c r="B11" s="78" t="s">
        <v>27</v>
      </c>
      <c r="C11" s="113">
        <v>1843</v>
      </c>
      <c r="D11" s="113">
        <v>2932</v>
      </c>
      <c r="E11" s="62">
        <f t="shared" si="0"/>
        <v>4775</v>
      </c>
      <c r="F11" s="119">
        <v>2455</v>
      </c>
      <c r="G11" s="116">
        <v>4363</v>
      </c>
      <c r="H11" s="116">
        <v>6168</v>
      </c>
      <c r="I11" s="122">
        <v>2579</v>
      </c>
      <c r="J11" s="36">
        <f t="shared" si="1"/>
        <v>20340</v>
      </c>
      <c r="K11" s="48"/>
      <c r="L11" s="10"/>
      <c r="M11" s="49"/>
      <c r="N11" s="50"/>
      <c r="O11" s="51"/>
      <c r="P11" s="51"/>
      <c r="Q11" s="51"/>
      <c r="R11" s="51"/>
      <c r="S11" s="51"/>
      <c r="T11" s="51"/>
      <c r="U11" s="51"/>
    </row>
    <row r="12" spans="1:21" ht="15" x14ac:dyDescent="0.2">
      <c r="A12" s="75" t="s">
        <v>34</v>
      </c>
      <c r="B12" s="78" t="s">
        <v>4</v>
      </c>
      <c r="C12" s="113">
        <v>3738</v>
      </c>
      <c r="D12" s="113">
        <v>7596</v>
      </c>
      <c r="E12" s="62">
        <f t="shared" si="0"/>
        <v>11334</v>
      </c>
      <c r="F12" s="119">
        <v>5517</v>
      </c>
      <c r="G12" s="116">
        <v>6935</v>
      </c>
      <c r="H12" s="116">
        <v>9323</v>
      </c>
      <c r="I12" s="122">
        <v>2904</v>
      </c>
      <c r="J12" s="36">
        <f t="shared" si="1"/>
        <v>36013</v>
      </c>
      <c r="K12" s="34"/>
      <c r="L12" s="10"/>
      <c r="M12" s="19"/>
      <c r="N12" s="19"/>
      <c r="O12" s="19"/>
      <c r="P12" s="19"/>
      <c r="Q12" s="19"/>
      <c r="R12" s="19"/>
      <c r="S12" s="1"/>
      <c r="T12" s="1"/>
      <c r="U12" s="1"/>
    </row>
    <row r="13" spans="1:21" ht="15" x14ac:dyDescent="0.2">
      <c r="A13" s="75" t="s">
        <v>35</v>
      </c>
      <c r="B13" s="78" t="s">
        <v>5</v>
      </c>
      <c r="C13" s="113">
        <v>7917</v>
      </c>
      <c r="D13" s="113">
        <v>15518</v>
      </c>
      <c r="E13" s="62">
        <f t="shared" si="0"/>
        <v>23435</v>
      </c>
      <c r="F13" s="119">
        <v>13584</v>
      </c>
      <c r="G13" s="116">
        <v>18192</v>
      </c>
      <c r="H13" s="116">
        <v>27471</v>
      </c>
      <c r="I13" s="122">
        <v>10799</v>
      </c>
      <c r="J13" s="36">
        <f t="shared" si="1"/>
        <v>93481</v>
      </c>
      <c r="K13" s="34"/>
      <c r="L13" s="10"/>
      <c r="M13" s="24"/>
      <c r="N13" s="23"/>
      <c r="O13" s="27"/>
      <c r="P13" s="27"/>
      <c r="Q13" s="27"/>
      <c r="R13" s="27"/>
      <c r="S13" s="1"/>
      <c r="T13" s="1"/>
      <c r="U13" s="1"/>
    </row>
    <row r="14" spans="1:21" ht="15" x14ac:dyDescent="0.2">
      <c r="A14" s="75" t="s">
        <v>36</v>
      </c>
      <c r="B14" s="78" t="s">
        <v>6</v>
      </c>
      <c r="C14" s="113">
        <v>10358</v>
      </c>
      <c r="D14" s="113">
        <v>17302</v>
      </c>
      <c r="E14" s="62">
        <f t="shared" si="0"/>
        <v>27660</v>
      </c>
      <c r="F14" s="119">
        <v>13683</v>
      </c>
      <c r="G14" s="116">
        <v>26355</v>
      </c>
      <c r="H14" s="116">
        <v>33105</v>
      </c>
      <c r="I14" s="122">
        <v>17953</v>
      </c>
      <c r="J14" s="36">
        <f t="shared" si="1"/>
        <v>118756</v>
      </c>
      <c r="K14" s="34"/>
      <c r="L14" s="10"/>
      <c r="M14" s="19"/>
      <c r="N14" s="11"/>
      <c r="O14" s="1"/>
      <c r="P14" s="1"/>
      <c r="Q14" s="1"/>
      <c r="R14" s="1"/>
      <c r="S14" s="1"/>
      <c r="T14" s="1"/>
      <c r="U14" s="1"/>
    </row>
    <row r="15" spans="1:21" ht="15" x14ac:dyDescent="0.2">
      <c r="A15" s="75" t="s">
        <v>29</v>
      </c>
      <c r="B15" s="78" t="s">
        <v>7</v>
      </c>
      <c r="C15" s="113">
        <v>19756</v>
      </c>
      <c r="D15" s="113">
        <v>31600</v>
      </c>
      <c r="E15" s="62">
        <f t="shared" si="0"/>
        <v>51356</v>
      </c>
      <c r="F15" s="119">
        <v>21471</v>
      </c>
      <c r="G15" s="116">
        <v>38746</v>
      </c>
      <c r="H15" s="116">
        <v>50959</v>
      </c>
      <c r="I15" s="122">
        <v>15104</v>
      </c>
      <c r="J15" s="36">
        <f t="shared" si="1"/>
        <v>177636</v>
      </c>
      <c r="K15" s="34"/>
      <c r="L15" s="10"/>
      <c r="M15" s="19"/>
      <c r="N15" s="19"/>
      <c r="O15" s="19"/>
      <c r="P15" s="19"/>
      <c r="Q15" s="19"/>
      <c r="R15" s="19"/>
      <c r="S15" s="1"/>
      <c r="T15" s="1"/>
      <c r="U15" s="1"/>
    </row>
    <row r="16" spans="1:21" ht="15" x14ac:dyDescent="0.2">
      <c r="A16" s="75" t="s">
        <v>37</v>
      </c>
      <c r="B16" s="78" t="s">
        <v>8</v>
      </c>
      <c r="C16" s="113">
        <v>2715</v>
      </c>
      <c r="D16" s="113">
        <v>5686</v>
      </c>
      <c r="E16" s="62">
        <f t="shared" si="0"/>
        <v>8401</v>
      </c>
      <c r="F16" s="119">
        <v>4541</v>
      </c>
      <c r="G16" s="116">
        <v>6651</v>
      </c>
      <c r="H16" s="116">
        <v>10728</v>
      </c>
      <c r="I16" s="122">
        <v>3741</v>
      </c>
      <c r="J16" s="36">
        <f t="shared" si="1"/>
        <v>34062</v>
      </c>
      <c r="K16" s="34"/>
      <c r="L16" s="10"/>
      <c r="M16" s="25"/>
      <c r="N16" s="23"/>
      <c r="O16" s="27"/>
      <c r="P16" s="27"/>
      <c r="Q16" s="27"/>
      <c r="R16" s="27"/>
      <c r="S16" s="1"/>
      <c r="T16" s="1"/>
      <c r="U16" s="1"/>
    </row>
    <row r="17" spans="1:21" ht="15.75" thickBot="1" x14ac:dyDescent="0.25">
      <c r="A17" s="76" t="s">
        <v>38</v>
      </c>
      <c r="B17" s="79" t="s">
        <v>9</v>
      </c>
      <c r="C17" s="114">
        <v>1868</v>
      </c>
      <c r="D17" s="114">
        <v>3827</v>
      </c>
      <c r="E17" s="63">
        <f t="shared" si="0"/>
        <v>5695</v>
      </c>
      <c r="F17" s="120">
        <v>3398</v>
      </c>
      <c r="G17" s="117">
        <v>3681</v>
      </c>
      <c r="H17" s="117">
        <v>6979</v>
      </c>
      <c r="I17" s="123">
        <v>5671</v>
      </c>
      <c r="J17" s="37">
        <f t="shared" si="1"/>
        <v>25424</v>
      </c>
      <c r="K17" s="34"/>
      <c r="L17" s="10"/>
      <c r="M17" s="19"/>
      <c r="N17" s="11"/>
      <c r="O17" s="1"/>
      <c r="P17" s="1"/>
      <c r="Q17" s="1"/>
      <c r="R17" s="1"/>
      <c r="S17" s="1"/>
      <c r="T17" s="1"/>
      <c r="U17" s="1"/>
    </row>
    <row r="18" spans="1:21" ht="15.75" thickBot="1" x14ac:dyDescent="0.3">
      <c r="A18" s="181" t="s">
        <v>10</v>
      </c>
      <c r="B18" s="182"/>
      <c r="C18" s="107">
        <f>SUM(C7:C17)</f>
        <v>70190</v>
      </c>
      <c r="D18" s="108">
        <f t="shared" ref="D18:I18" si="2">SUM(D7:D17)</f>
        <v>124542</v>
      </c>
      <c r="E18" s="109">
        <f t="shared" si="2"/>
        <v>194732</v>
      </c>
      <c r="F18" s="107">
        <f t="shared" si="2"/>
        <v>100619</v>
      </c>
      <c r="G18" s="110">
        <f t="shared" si="2"/>
        <v>154456</v>
      </c>
      <c r="H18" s="110">
        <f t="shared" si="2"/>
        <v>224907</v>
      </c>
      <c r="I18" s="110">
        <f t="shared" si="2"/>
        <v>104496</v>
      </c>
      <c r="J18" s="38">
        <f>SUM(J7:J17)</f>
        <v>779210</v>
      </c>
      <c r="K18" s="34"/>
      <c r="L18" s="14"/>
      <c r="M18" s="1"/>
      <c r="N18" s="1"/>
      <c r="O18" s="1"/>
      <c r="P18" s="1"/>
      <c r="Q18" s="1"/>
      <c r="R18" s="1"/>
      <c r="S18" s="1"/>
      <c r="T18" s="1"/>
      <c r="U18" s="1"/>
    </row>
    <row r="19" spans="1:21" ht="15" x14ac:dyDescent="0.25">
      <c r="A19" s="3"/>
      <c r="B19" s="3"/>
      <c r="C19" s="3"/>
      <c r="D19" s="3"/>
      <c r="E19" s="16" t="s">
        <v>16</v>
      </c>
      <c r="G19" s="3"/>
      <c r="H19" s="3"/>
      <c r="I19" s="3"/>
      <c r="J19" s="15"/>
      <c r="K19" s="15"/>
      <c r="L19" s="1"/>
    </row>
    <row r="20" spans="1:21" ht="15" x14ac:dyDescent="0.25">
      <c r="A20" s="3"/>
      <c r="B20" s="3"/>
      <c r="C20" s="3"/>
      <c r="D20" s="3"/>
      <c r="E20" s="17" t="s">
        <v>49</v>
      </c>
      <c r="F20" s="17"/>
      <c r="G20" s="17"/>
      <c r="H20" s="3"/>
      <c r="I20" s="3">
        <v>779210</v>
      </c>
      <c r="J20" s="4"/>
      <c r="K20" s="15"/>
      <c r="L20" s="1"/>
    </row>
    <row r="21" spans="1:21" ht="15" x14ac:dyDescent="0.25">
      <c r="A21" s="3"/>
      <c r="B21" s="3"/>
      <c r="C21" s="3"/>
      <c r="D21" s="3"/>
      <c r="E21" s="17"/>
      <c r="F21" s="17"/>
      <c r="G21" s="17"/>
      <c r="H21" s="3"/>
      <c r="I21" s="3"/>
      <c r="J21" s="4"/>
      <c r="K21" s="15"/>
      <c r="L21" s="1"/>
    </row>
    <row r="22" spans="1:21" ht="15" x14ac:dyDescent="0.25">
      <c r="J22" s="4"/>
      <c r="K22" s="15"/>
      <c r="M22" s="29"/>
    </row>
    <row r="23" spans="1:21" ht="15" x14ac:dyDescent="0.25">
      <c r="F23" s="16"/>
      <c r="J23" s="4"/>
      <c r="K23" s="15"/>
    </row>
    <row r="24" spans="1:21" ht="15" x14ac:dyDescent="0.25">
      <c r="J24" s="4"/>
      <c r="K24" s="15"/>
    </row>
    <row r="25" spans="1:21" ht="15" x14ac:dyDescent="0.25">
      <c r="J25" s="4"/>
      <c r="K25" s="15"/>
    </row>
    <row r="26" spans="1:21" ht="15" x14ac:dyDescent="0.25">
      <c r="J26" s="4"/>
      <c r="K26" s="15"/>
    </row>
    <row r="27" spans="1:21" ht="15" x14ac:dyDescent="0.25">
      <c r="J27" s="4"/>
      <c r="K27" s="15"/>
      <c r="M27" s="29"/>
    </row>
    <row r="28" spans="1:21" ht="15" x14ac:dyDescent="0.25">
      <c r="J28" s="4"/>
      <c r="K28" s="15"/>
    </row>
    <row r="29" spans="1:21" ht="15" x14ac:dyDescent="0.25">
      <c r="J29" s="4"/>
      <c r="K29" s="15"/>
    </row>
    <row r="30" spans="1:21" ht="15" x14ac:dyDescent="0.25">
      <c r="J30" s="4"/>
      <c r="K30" s="15"/>
    </row>
    <row r="31" spans="1:21" ht="15" x14ac:dyDescent="0.25">
      <c r="J31" s="4"/>
      <c r="K31" s="15"/>
    </row>
    <row r="32" spans="1:21" x14ac:dyDescent="0.2">
      <c r="J32" s="1"/>
      <c r="K32" s="1"/>
    </row>
    <row r="33" spans="1:11" x14ac:dyDescent="0.2">
      <c r="J33" s="1"/>
      <c r="K33" s="1"/>
    </row>
    <row r="34" spans="1:11" x14ac:dyDescent="0.2">
      <c r="J34" s="1"/>
      <c r="K34" s="1"/>
    </row>
    <row r="35" spans="1:11" x14ac:dyDescent="0.2">
      <c r="J35" s="1"/>
      <c r="K35" s="1"/>
    </row>
    <row r="36" spans="1:11" x14ac:dyDescent="0.2">
      <c r="A36" s="2" t="s">
        <v>44</v>
      </c>
      <c r="J36" s="1"/>
      <c r="K36" s="1"/>
    </row>
    <row r="37" spans="1:11" x14ac:dyDescent="0.2">
      <c r="A37" s="2" t="s">
        <v>23</v>
      </c>
      <c r="J37" s="1"/>
      <c r="K37" s="1"/>
    </row>
    <row r="38" spans="1:11" x14ac:dyDescent="0.2">
      <c r="J38" s="1"/>
      <c r="K38" s="1"/>
    </row>
    <row r="39" spans="1:11" x14ac:dyDescent="0.2">
      <c r="J39" s="1"/>
      <c r="K39" s="1"/>
    </row>
    <row r="40" spans="1:11" x14ac:dyDescent="0.2">
      <c r="J40" s="1"/>
      <c r="K40" s="1"/>
    </row>
  </sheetData>
  <mergeCells count="15">
    <mergeCell ref="A18:B18"/>
    <mergeCell ref="A1:K1"/>
    <mergeCell ref="C2:J2"/>
    <mergeCell ref="C3:D4"/>
    <mergeCell ref="E3:E4"/>
    <mergeCell ref="F3:F6"/>
    <mergeCell ref="G3:G6"/>
    <mergeCell ref="H3:H6"/>
    <mergeCell ref="I3:I6"/>
    <mergeCell ref="J3:J6"/>
    <mergeCell ref="A5:A6"/>
    <mergeCell ref="B5:B6"/>
    <mergeCell ref="C5:C6"/>
    <mergeCell ref="D5:D6"/>
    <mergeCell ref="E5:E6"/>
  </mergeCells>
  <pageMargins left="0.94488188976377963" right="0.15748031496062992" top="0.55118110236220474" bottom="0" header="0.31496062992125984" footer="0.15748031496062992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workbookViewId="0">
      <selection activeCell="I21" sqref="I21"/>
    </sheetView>
  </sheetViews>
  <sheetFormatPr baseColWidth="10" defaultRowHeight="12.75" x14ac:dyDescent="0.2"/>
  <cols>
    <col min="1" max="1" width="5.85546875" customWidth="1"/>
    <col min="2" max="2" width="13.28515625" customWidth="1"/>
    <col min="3" max="3" width="8.5703125" customWidth="1"/>
    <col min="4" max="4" width="10" customWidth="1"/>
    <col min="5" max="5" width="9.28515625" customWidth="1"/>
    <col min="6" max="6" width="18.140625" customWidth="1"/>
    <col min="7" max="7" width="14.7109375" customWidth="1"/>
    <col min="8" max="8" width="12.28515625" customWidth="1"/>
    <col min="9" max="9" width="12.42578125" customWidth="1"/>
    <col min="10" max="10" width="14.28515625" customWidth="1"/>
    <col min="12" max="12" width="11.5703125" bestFit="1" customWidth="1"/>
    <col min="13" max="13" width="7" customWidth="1"/>
    <col min="14" max="14" width="5.7109375" customWidth="1"/>
    <col min="15" max="15" width="8.42578125" customWidth="1"/>
    <col min="16" max="16" width="5.42578125" customWidth="1"/>
    <col min="17" max="17" width="7" customWidth="1"/>
    <col min="18" max="18" width="5.28515625" customWidth="1"/>
  </cols>
  <sheetData>
    <row r="1" spans="1:21" ht="18.75" customHeight="1" x14ac:dyDescent="0.2">
      <c r="A1" s="166" t="s">
        <v>50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21" ht="12.75" customHeight="1" thickBot="1" x14ac:dyDescent="0.25">
      <c r="A2" s="44"/>
      <c r="B2" s="44"/>
      <c r="C2" s="166"/>
      <c r="D2" s="166"/>
      <c r="E2" s="166"/>
      <c r="F2" s="166"/>
      <c r="G2" s="166"/>
      <c r="H2" s="166"/>
      <c r="I2" s="166"/>
      <c r="J2" s="166"/>
      <c r="K2" s="35"/>
    </row>
    <row r="3" spans="1:21" ht="12.75" customHeight="1" x14ac:dyDescent="0.2">
      <c r="A3" s="5"/>
      <c r="B3" s="5"/>
      <c r="C3" s="169" t="s">
        <v>11</v>
      </c>
      <c r="D3" s="170"/>
      <c r="E3" s="173" t="s">
        <v>10</v>
      </c>
      <c r="F3" s="185" t="s">
        <v>12</v>
      </c>
      <c r="G3" s="175" t="s">
        <v>13</v>
      </c>
      <c r="H3" s="178" t="s">
        <v>14</v>
      </c>
      <c r="I3" s="178" t="s">
        <v>15</v>
      </c>
      <c r="J3" s="178" t="s">
        <v>17</v>
      </c>
      <c r="K3" s="33"/>
      <c r="L3" s="1"/>
      <c r="M3" s="1"/>
      <c r="N3" s="1"/>
    </row>
    <row r="4" spans="1:21" ht="21.75" customHeight="1" thickBot="1" x14ac:dyDescent="0.25">
      <c r="A4" s="5"/>
      <c r="B4" s="5"/>
      <c r="C4" s="171"/>
      <c r="D4" s="172"/>
      <c r="E4" s="174"/>
      <c r="F4" s="186"/>
      <c r="G4" s="176"/>
      <c r="H4" s="179"/>
      <c r="I4" s="179"/>
      <c r="J4" s="179"/>
      <c r="K4" s="33"/>
      <c r="L4" s="6"/>
      <c r="M4" s="6"/>
      <c r="N4" s="1"/>
    </row>
    <row r="5" spans="1:21" ht="21.75" customHeight="1" x14ac:dyDescent="0.2">
      <c r="A5" s="183" t="s">
        <v>26</v>
      </c>
      <c r="B5" s="183" t="s">
        <v>39</v>
      </c>
      <c r="C5" s="169" t="s">
        <v>18</v>
      </c>
      <c r="D5" s="170" t="s">
        <v>19</v>
      </c>
      <c r="E5" s="178" t="s">
        <v>20</v>
      </c>
      <c r="F5" s="186"/>
      <c r="G5" s="176"/>
      <c r="H5" s="179"/>
      <c r="I5" s="179"/>
      <c r="J5" s="179"/>
      <c r="K5" s="33"/>
      <c r="L5" s="6"/>
      <c r="M5" s="6"/>
      <c r="N5" s="1"/>
    </row>
    <row r="6" spans="1:21" ht="27.75" customHeight="1" thickBot="1" x14ac:dyDescent="0.25">
      <c r="A6" s="184"/>
      <c r="B6" s="184"/>
      <c r="C6" s="171"/>
      <c r="D6" s="172"/>
      <c r="E6" s="180"/>
      <c r="F6" s="187"/>
      <c r="G6" s="177"/>
      <c r="H6" s="180"/>
      <c r="I6" s="180"/>
      <c r="J6" s="180"/>
      <c r="K6" s="33"/>
      <c r="L6" s="7"/>
      <c r="M6" s="8"/>
      <c r="N6" s="9"/>
      <c r="O6" s="1"/>
      <c r="P6" s="1"/>
      <c r="Q6" s="1"/>
      <c r="R6" s="1"/>
      <c r="S6" s="1"/>
      <c r="T6" s="1"/>
      <c r="U6" s="1"/>
    </row>
    <row r="7" spans="1:21" ht="15" x14ac:dyDescent="0.25">
      <c r="A7" s="53" t="s">
        <v>28</v>
      </c>
      <c r="B7" s="77" t="s">
        <v>0</v>
      </c>
      <c r="C7" s="104">
        <v>591</v>
      </c>
      <c r="D7" s="124"/>
      <c r="E7" s="61">
        <f t="shared" ref="E7:E17" si="0">SUM(C7:D7)</f>
        <v>591</v>
      </c>
      <c r="F7" s="80"/>
      <c r="G7" s="124"/>
      <c r="H7" s="129">
        <v>1</v>
      </c>
      <c r="I7" s="20"/>
      <c r="J7" s="58">
        <f t="shared" ref="J7:J17" si="1">F7+E7+G7+H7+I7</f>
        <v>592</v>
      </c>
      <c r="K7" s="34"/>
      <c r="L7" s="10"/>
      <c r="M7" s="19"/>
      <c r="N7" s="1"/>
      <c r="O7" s="1"/>
      <c r="P7" s="1"/>
      <c r="Q7" s="1"/>
      <c r="R7" s="1"/>
      <c r="S7" s="1"/>
      <c r="T7" s="1"/>
      <c r="U7" s="1"/>
    </row>
    <row r="8" spans="1:21" ht="15" x14ac:dyDescent="0.25">
      <c r="A8" s="75" t="s">
        <v>30</v>
      </c>
      <c r="B8" s="78" t="s">
        <v>1</v>
      </c>
      <c r="C8" s="105">
        <v>410</v>
      </c>
      <c r="D8" s="125"/>
      <c r="E8" s="62">
        <f t="shared" si="0"/>
        <v>410</v>
      </c>
      <c r="F8" s="70"/>
      <c r="G8" s="125"/>
      <c r="H8" s="70"/>
      <c r="I8" s="21"/>
      <c r="J8" s="59">
        <f t="shared" si="1"/>
        <v>410</v>
      </c>
      <c r="K8" s="34"/>
      <c r="L8" s="10"/>
      <c r="M8" s="26"/>
      <c r="N8" s="26"/>
      <c r="O8" s="26"/>
      <c r="P8" s="26"/>
      <c r="Q8" s="26"/>
      <c r="R8" s="27"/>
      <c r="S8" s="1"/>
      <c r="T8" s="1"/>
      <c r="U8" s="1"/>
    </row>
    <row r="9" spans="1:21" ht="15" x14ac:dyDescent="0.25">
      <c r="A9" s="75" t="s">
        <v>31</v>
      </c>
      <c r="B9" s="78" t="s">
        <v>2</v>
      </c>
      <c r="C9" s="105">
        <v>275</v>
      </c>
      <c r="D9" s="125"/>
      <c r="E9" s="62">
        <f t="shared" si="0"/>
        <v>275</v>
      </c>
      <c r="F9" s="70"/>
      <c r="G9" s="125"/>
      <c r="H9" s="70"/>
      <c r="I9" s="21"/>
      <c r="J9" s="59">
        <f t="shared" si="1"/>
        <v>275</v>
      </c>
      <c r="K9" s="34"/>
      <c r="L9" s="10"/>
      <c r="M9" s="26"/>
      <c r="N9" s="26"/>
      <c r="O9" s="26"/>
      <c r="P9" s="26"/>
      <c r="Q9" s="26"/>
      <c r="R9" s="27"/>
      <c r="S9" s="1"/>
      <c r="T9" s="1"/>
      <c r="U9" s="1"/>
    </row>
    <row r="10" spans="1:21" ht="15" x14ac:dyDescent="0.25">
      <c r="A10" s="75" t="s">
        <v>32</v>
      </c>
      <c r="B10" s="78" t="s">
        <v>3</v>
      </c>
      <c r="C10" s="73">
        <v>401</v>
      </c>
      <c r="D10" s="125"/>
      <c r="E10" s="62">
        <f t="shared" si="0"/>
        <v>401</v>
      </c>
      <c r="F10" s="70"/>
      <c r="G10" s="125"/>
      <c r="H10" s="73"/>
      <c r="I10" s="21"/>
      <c r="J10" s="59">
        <f t="shared" si="1"/>
        <v>401</v>
      </c>
      <c r="K10" s="34"/>
      <c r="L10" s="10"/>
      <c r="M10" s="28"/>
      <c r="N10" s="28"/>
      <c r="O10" s="28"/>
      <c r="P10" s="28"/>
      <c r="Q10" s="28"/>
      <c r="R10" s="27"/>
      <c r="S10" s="1"/>
      <c r="T10" s="1"/>
      <c r="U10" s="1"/>
    </row>
    <row r="11" spans="1:21" s="52" customFormat="1" ht="15" x14ac:dyDescent="0.25">
      <c r="A11" s="75" t="s">
        <v>33</v>
      </c>
      <c r="B11" s="78" t="s">
        <v>27</v>
      </c>
      <c r="C11" s="105">
        <v>171</v>
      </c>
      <c r="D11" s="125"/>
      <c r="E11" s="62">
        <f t="shared" si="0"/>
        <v>171</v>
      </c>
      <c r="F11" s="70"/>
      <c r="G11" s="125"/>
      <c r="H11" s="70"/>
      <c r="I11" s="21"/>
      <c r="J11" s="59">
        <f t="shared" si="1"/>
        <v>171</v>
      </c>
      <c r="K11" s="48"/>
      <c r="L11" s="10"/>
      <c r="M11" s="49"/>
      <c r="N11" s="50"/>
      <c r="O11" s="51"/>
      <c r="P11" s="51"/>
      <c r="Q11" s="51"/>
      <c r="R11" s="51"/>
      <c r="S11" s="51"/>
      <c r="T11" s="51"/>
      <c r="U11" s="51"/>
    </row>
    <row r="12" spans="1:21" ht="15" x14ac:dyDescent="0.25">
      <c r="A12" s="75" t="s">
        <v>34</v>
      </c>
      <c r="B12" s="78" t="s">
        <v>4</v>
      </c>
      <c r="C12" s="105">
        <v>321</v>
      </c>
      <c r="D12" s="125"/>
      <c r="E12" s="62">
        <f t="shared" si="0"/>
        <v>321</v>
      </c>
      <c r="F12" s="73"/>
      <c r="G12" s="125"/>
      <c r="H12" s="70"/>
      <c r="I12" s="21"/>
      <c r="J12" s="59">
        <f t="shared" si="1"/>
        <v>321</v>
      </c>
      <c r="K12" s="34"/>
      <c r="L12" s="10"/>
      <c r="M12" s="19"/>
      <c r="N12" s="19"/>
      <c r="O12" s="19"/>
      <c r="P12" s="19"/>
      <c r="Q12" s="19"/>
      <c r="R12" s="19"/>
      <c r="S12" s="1"/>
      <c r="T12" s="1"/>
      <c r="U12" s="1"/>
    </row>
    <row r="13" spans="1:21" ht="15" x14ac:dyDescent="0.25">
      <c r="A13" s="75" t="s">
        <v>35</v>
      </c>
      <c r="B13" s="78" t="s">
        <v>5</v>
      </c>
      <c r="C13" s="73">
        <v>586</v>
      </c>
      <c r="D13" s="125"/>
      <c r="E13" s="62">
        <f t="shared" si="0"/>
        <v>586</v>
      </c>
      <c r="F13" s="70"/>
      <c r="G13" s="125"/>
      <c r="H13" s="70"/>
      <c r="I13" s="21"/>
      <c r="J13" s="59">
        <f t="shared" si="1"/>
        <v>586</v>
      </c>
      <c r="K13" s="34"/>
      <c r="L13" s="10"/>
      <c r="M13" s="24"/>
      <c r="N13" s="23"/>
      <c r="O13" s="27"/>
      <c r="P13" s="27"/>
      <c r="Q13" s="27"/>
      <c r="R13" s="27"/>
      <c r="S13" s="1"/>
      <c r="T13" s="1"/>
      <c r="U13" s="1"/>
    </row>
    <row r="14" spans="1:21" ht="15" x14ac:dyDescent="0.25">
      <c r="A14" s="75" t="s">
        <v>36</v>
      </c>
      <c r="B14" s="78" t="s">
        <v>6</v>
      </c>
      <c r="C14" s="105">
        <v>873</v>
      </c>
      <c r="D14" s="125"/>
      <c r="E14" s="62">
        <f t="shared" si="0"/>
        <v>873</v>
      </c>
      <c r="F14" s="70"/>
      <c r="G14" s="125"/>
      <c r="H14" s="70"/>
      <c r="I14" s="21"/>
      <c r="J14" s="59">
        <f t="shared" si="1"/>
        <v>873</v>
      </c>
      <c r="K14" s="34"/>
      <c r="L14" s="10"/>
      <c r="M14" s="19"/>
      <c r="N14" s="11"/>
      <c r="O14" s="1"/>
      <c r="P14" s="1"/>
      <c r="Q14" s="1"/>
      <c r="R14" s="1"/>
      <c r="S14" s="1"/>
      <c r="T14" s="1"/>
      <c r="U14" s="1"/>
    </row>
    <row r="15" spans="1:21" ht="15" x14ac:dyDescent="0.25">
      <c r="A15" s="75" t="s">
        <v>29</v>
      </c>
      <c r="B15" s="78" t="s">
        <v>7</v>
      </c>
      <c r="C15" s="105">
        <v>1671</v>
      </c>
      <c r="D15" s="125"/>
      <c r="E15" s="62">
        <f t="shared" si="0"/>
        <v>1671</v>
      </c>
      <c r="F15" s="70"/>
      <c r="G15" s="125"/>
      <c r="H15" s="70"/>
      <c r="I15" s="130">
        <v>1</v>
      </c>
      <c r="J15" s="59">
        <f t="shared" si="1"/>
        <v>1672</v>
      </c>
      <c r="K15" s="34"/>
      <c r="L15" s="10"/>
      <c r="M15" s="19"/>
      <c r="N15" s="19"/>
      <c r="O15" s="19"/>
      <c r="P15" s="19"/>
      <c r="Q15" s="19"/>
      <c r="R15" s="19"/>
      <c r="S15" s="1"/>
      <c r="T15" s="1"/>
      <c r="U15" s="1"/>
    </row>
    <row r="16" spans="1:21" ht="15" x14ac:dyDescent="0.25">
      <c r="A16" s="75" t="s">
        <v>37</v>
      </c>
      <c r="B16" s="78" t="s">
        <v>8</v>
      </c>
      <c r="C16" s="105">
        <v>210</v>
      </c>
      <c r="D16" s="125"/>
      <c r="E16" s="62">
        <f t="shared" si="0"/>
        <v>210</v>
      </c>
      <c r="F16" s="70"/>
      <c r="G16" s="127"/>
      <c r="H16" s="70"/>
      <c r="I16" s="21"/>
      <c r="J16" s="59">
        <f t="shared" si="1"/>
        <v>210</v>
      </c>
      <c r="K16" s="34"/>
      <c r="L16" s="10"/>
      <c r="M16" s="25"/>
      <c r="N16" s="23"/>
      <c r="O16" s="27"/>
      <c r="P16" s="27"/>
      <c r="Q16" s="27"/>
      <c r="R16" s="27"/>
      <c r="S16" s="1"/>
      <c r="T16" s="1"/>
      <c r="U16" s="1"/>
    </row>
    <row r="17" spans="1:21" ht="15.75" thickBot="1" x14ac:dyDescent="0.3">
      <c r="A17" s="76" t="s">
        <v>38</v>
      </c>
      <c r="B17" s="79" t="s">
        <v>9</v>
      </c>
      <c r="C17" s="106">
        <v>128</v>
      </c>
      <c r="D17" s="126"/>
      <c r="E17" s="63">
        <f t="shared" si="0"/>
        <v>128</v>
      </c>
      <c r="F17" s="74"/>
      <c r="G17" s="128"/>
      <c r="H17" s="74"/>
      <c r="I17" s="22"/>
      <c r="J17" s="60">
        <f t="shared" si="1"/>
        <v>128</v>
      </c>
      <c r="K17" s="34"/>
      <c r="L17" s="10"/>
      <c r="M17" s="19"/>
      <c r="N17" s="11"/>
      <c r="O17" s="1"/>
      <c r="P17" s="1"/>
      <c r="Q17" s="1"/>
      <c r="R17" s="1"/>
      <c r="S17" s="1"/>
      <c r="T17" s="1"/>
      <c r="U17" s="1"/>
    </row>
    <row r="18" spans="1:21" ht="15.75" thickBot="1" x14ac:dyDescent="0.3">
      <c r="A18" s="181" t="s">
        <v>10</v>
      </c>
      <c r="B18" s="182"/>
      <c r="C18" s="109">
        <f>SUM(C7:C17)</f>
        <v>5637</v>
      </c>
      <c r="D18" s="109">
        <f t="shared" ref="D18:I18" si="2">SUM(D7:D17)</f>
        <v>0</v>
      </c>
      <c r="E18" s="109">
        <f t="shared" si="2"/>
        <v>5637</v>
      </c>
      <c r="F18" s="107">
        <f t="shared" si="2"/>
        <v>0</v>
      </c>
      <c r="G18" s="110">
        <f t="shared" si="2"/>
        <v>0</v>
      </c>
      <c r="H18" s="110">
        <f t="shared" si="2"/>
        <v>1</v>
      </c>
      <c r="I18" s="110">
        <f t="shared" si="2"/>
        <v>1</v>
      </c>
      <c r="J18" s="38">
        <f>SUM(J7:J17)</f>
        <v>5639</v>
      </c>
      <c r="K18" s="34"/>
      <c r="L18" s="14"/>
      <c r="M18" s="1"/>
      <c r="N18" s="1"/>
      <c r="O18" s="1"/>
      <c r="P18" s="1"/>
      <c r="Q18" s="1"/>
      <c r="R18" s="1"/>
      <c r="S18" s="1"/>
      <c r="T18" s="1"/>
      <c r="U18" s="1"/>
    </row>
    <row r="19" spans="1:21" ht="15" x14ac:dyDescent="0.25">
      <c r="A19" s="3"/>
      <c r="B19" s="3"/>
      <c r="C19" s="3"/>
      <c r="D19" s="3"/>
      <c r="E19" s="16" t="s">
        <v>16</v>
      </c>
      <c r="G19" s="3"/>
      <c r="H19" s="3"/>
      <c r="I19" s="3"/>
      <c r="J19" s="15"/>
      <c r="K19" s="15"/>
      <c r="L19" s="1"/>
    </row>
    <row r="20" spans="1:21" ht="15" x14ac:dyDescent="0.25">
      <c r="A20" s="3"/>
      <c r="B20" s="3"/>
      <c r="C20" s="3"/>
      <c r="D20" s="3"/>
      <c r="E20" s="17" t="s">
        <v>51</v>
      </c>
      <c r="F20" s="17"/>
      <c r="G20" s="17"/>
      <c r="H20" s="3"/>
      <c r="I20" s="3">
        <v>5639</v>
      </c>
      <c r="J20" s="4"/>
      <c r="K20" s="15"/>
      <c r="L20" s="1"/>
    </row>
    <row r="21" spans="1:21" ht="15" x14ac:dyDescent="0.25">
      <c r="A21" s="3"/>
      <c r="B21" s="3"/>
      <c r="C21" s="3"/>
      <c r="D21" s="3"/>
      <c r="E21" s="17"/>
      <c r="F21" s="17"/>
      <c r="G21" s="17"/>
      <c r="H21" s="3"/>
      <c r="I21" s="3"/>
      <c r="J21" s="4"/>
      <c r="K21" s="15"/>
      <c r="L21" s="1"/>
    </row>
    <row r="22" spans="1:21" ht="15" x14ac:dyDescent="0.25">
      <c r="J22" s="4"/>
      <c r="K22" s="15"/>
      <c r="M22" s="29"/>
    </row>
    <row r="23" spans="1:21" ht="15" x14ac:dyDescent="0.25">
      <c r="F23" s="16"/>
      <c r="J23" s="4"/>
      <c r="K23" s="15"/>
    </row>
    <row r="24" spans="1:21" ht="15" x14ac:dyDescent="0.25">
      <c r="J24" s="4"/>
      <c r="K24" s="15"/>
    </row>
    <row r="25" spans="1:21" ht="15" x14ac:dyDescent="0.25">
      <c r="J25" s="4"/>
      <c r="K25" s="15"/>
    </row>
    <row r="26" spans="1:21" ht="15" x14ac:dyDescent="0.25">
      <c r="J26" s="4"/>
      <c r="K26" s="15"/>
    </row>
    <row r="27" spans="1:21" ht="15" x14ac:dyDescent="0.25">
      <c r="J27" s="4"/>
      <c r="K27" s="15"/>
      <c r="M27" s="29"/>
    </row>
    <row r="28" spans="1:21" ht="15" x14ac:dyDescent="0.25">
      <c r="J28" s="4"/>
      <c r="K28" s="15"/>
    </row>
    <row r="29" spans="1:21" ht="15" x14ac:dyDescent="0.25">
      <c r="J29" s="4"/>
      <c r="K29" s="15"/>
    </row>
    <row r="30" spans="1:21" ht="15" x14ac:dyDescent="0.25">
      <c r="J30" s="4"/>
      <c r="K30" s="15"/>
    </row>
    <row r="31" spans="1:21" ht="15" x14ac:dyDescent="0.25">
      <c r="J31" s="4"/>
      <c r="K31" s="15"/>
    </row>
    <row r="32" spans="1:21" x14ac:dyDescent="0.2">
      <c r="J32" s="1"/>
      <c r="K32" s="1"/>
    </row>
    <row r="33" spans="1:11" x14ac:dyDescent="0.2">
      <c r="J33" s="1"/>
      <c r="K33" s="1"/>
    </row>
    <row r="34" spans="1:11" x14ac:dyDescent="0.2">
      <c r="J34" s="1"/>
      <c r="K34" s="1"/>
    </row>
    <row r="35" spans="1:11" x14ac:dyDescent="0.2">
      <c r="J35" s="1"/>
      <c r="K35" s="1"/>
    </row>
    <row r="36" spans="1:11" x14ac:dyDescent="0.2">
      <c r="A36" s="2" t="s">
        <v>21</v>
      </c>
      <c r="J36" s="1"/>
      <c r="K36" s="1"/>
    </row>
    <row r="37" spans="1:11" x14ac:dyDescent="0.2">
      <c r="A37" s="2" t="s">
        <v>23</v>
      </c>
      <c r="J37" s="1"/>
      <c r="K37" s="1"/>
    </row>
    <row r="38" spans="1:11" x14ac:dyDescent="0.2">
      <c r="J38" s="1"/>
      <c r="K38" s="1"/>
    </row>
    <row r="39" spans="1:11" x14ac:dyDescent="0.2">
      <c r="J39" s="1"/>
      <c r="K39" s="1"/>
    </row>
    <row r="40" spans="1:11" x14ac:dyDescent="0.2">
      <c r="J40" s="1"/>
      <c r="K40" s="1"/>
    </row>
  </sheetData>
  <mergeCells count="15">
    <mergeCell ref="A18:B18"/>
    <mergeCell ref="A1:K1"/>
    <mergeCell ref="C2:J2"/>
    <mergeCell ref="C3:D4"/>
    <mergeCell ref="E3:E4"/>
    <mergeCell ref="F3:F6"/>
    <mergeCell ref="G3:G6"/>
    <mergeCell ref="H3:H6"/>
    <mergeCell ref="I3:I6"/>
    <mergeCell ref="J3:J6"/>
    <mergeCell ref="A5:A6"/>
    <mergeCell ref="B5:B6"/>
    <mergeCell ref="C5:C6"/>
    <mergeCell ref="D5:D6"/>
    <mergeCell ref="E5:E6"/>
  </mergeCells>
  <pageMargins left="0.94488188976377963" right="0.15748031496062992" top="0.55118110236220474" bottom="0" header="0.31496062992125984" footer="0.15748031496062992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workbookViewId="0">
      <selection activeCell="K14" sqref="K14"/>
    </sheetView>
  </sheetViews>
  <sheetFormatPr baseColWidth="10" defaultRowHeight="12.75" x14ac:dyDescent="0.2"/>
  <cols>
    <col min="1" max="1" width="5.42578125" customWidth="1"/>
    <col min="2" max="2" width="13.28515625" customWidth="1"/>
    <col min="3" max="3" width="8.5703125" customWidth="1"/>
    <col min="4" max="4" width="10" customWidth="1"/>
    <col min="5" max="5" width="9.28515625" customWidth="1"/>
    <col min="6" max="6" width="18.5703125" customWidth="1"/>
    <col min="7" max="7" width="14.7109375" customWidth="1"/>
    <col min="8" max="8" width="12.28515625" customWidth="1"/>
    <col min="9" max="9" width="12.42578125" customWidth="1"/>
    <col min="10" max="10" width="14.28515625" customWidth="1"/>
    <col min="12" max="12" width="11.5703125" bestFit="1" customWidth="1"/>
    <col min="13" max="13" width="7" customWidth="1"/>
    <col min="14" max="14" width="5.7109375" customWidth="1"/>
    <col min="15" max="15" width="8.42578125" customWidth="1"/>
    <col min="16" max="16" width="5.42578125" customWidth="1"/>
    <col min="17" max="17" width="7" customWidth="1"/>
    <col min="18" max="18" width="5.28515625" customWidth="1"/>
  </cols>
  <sheetData>
    <row r="1" spans="1:21" ht="18.75" customHeight="1" x14ac:dyDescent="0.2">
      <c r="A1" s="166" t="s">
        <v>57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21" ht="12.75" customHeight="1" thickBot="1" x14ac:dyDescent="0.25">
      <c r="A2" s="44"/>
      <c r="B2" s="44"/>
      <c r="C2" s="166"/>
      <c r="D2" s="166"/>
      <c r="E2" s="166"/>
      <c r="F2" s="166"/>
      <c r="G2" s="166"/>
      <c r="H2" s="166"/>
      <c r="I2" s="166"/>
      <c r="J2" s="166"/>
      <c r="K2" s="35"/>
    </row>
    <row r="3" spans="1:21" ht="12.75" customHeight="1" x14ac:dyDescent="0.2">
      <c r="A3" s="5"/>
      <c r="B3" s="5"/>
      <c r="C3" s="169" t="s">
        <v>11</v>
      </c>
      <c r="D3" s="170"/>
      <c r="E3" s="173" t="s">
        <v>10</v>
      </c>
      <c r="F3" s="185" t="s">
        <v>12</v>
      </c>
      <c r="G3" s="175" t="s">
        <v>13</v>
      </c>
      <c r="H3" s="178" t="s">
        <v>14</v>
      </c>
      <c r="I3" s="178" t="s">
        <v>15</v>
      </c>
      <c r="J3" s="178" t="s">
        <v>47</v>
      </c>
      <c r="K3" s="33"/>
      <c r="L3" s="1"/>
      <c r="M3" s="1"/>
      <c r="N3" s="1"/>
    </row>
    <row r="4" spans="1:21" ht="21.75" customHeight="1" thickBot="1" x14ac:dyDescent="0.25">
      <c r="A4" s="5"/>
      <c r="B4" s="5"/>
      <c r="C4" s="171"/>
      <c r="D4" s="172"/>
      <c r="E4" s="174"/>
      <c r="F4" s="186"/>
      <c r="G4" s="176"/>
      <c r="H4" s="179"/>
      <c r="I4" s="179"/>
      <c r="J4" s="179"/>
      <c r="K4" s="33"/>
      <c r="L4" s="6"/>
      <c r="M4" s="6"/>
      <c r="N4" s="1"/>
    </row>
    <row r="5" spans="1:21" ht="21.75" customHeight="1" x14ac:dyDescent="0.2">
      <c r="A5" s="183" t="s">
        <v>26</v>
      </c>
      <c r="B5" s="183" t="s">
        <v>39</v>
      </c>
      <c r="C5" s="169" t="s">
        <v>18</v>
      </c>
      <c r="D5" s="170" t="s">
        <v>19</v>
      </c>
      <c r="E5" s="178" t="s">
        <v>20</v>
      </c>
      <c r="F5" s="186"/>
      <c r="G5" s="176"/>
      <c r="H5" s="179"/>
      <c r="I5" s="179"/>
      <c r="J5" s="179"/>
      <c r="K5" s="33"/>
      <c r="L5" s="6"/>
      <c r="M5" s="6"/>
      <c r="N5" s="1"/>
    </row>
    <row r="6" spans="1:21" ht="27.75" customHeight="1" thickBot="1" x14ac:dyDescent="0.25">
      <c r="A6" s="184"/>
      <c r="B6" s="184"/>
      <c r="C6" s="171"/>
      <c r="D6" s="172"/>
      <c r="E6" s="180"/>
      <c r="F6" s="187"/>
      <c r="G6" s="177"/>
      <c r="H6" s="180"/>
      <c r="I6" s="180"/>
      <c r="J6" s="180"/>
      <c r="K6" s="33"/>
      <c r="L6" s="7"/>
      <c r="M6" s="8"/>
      <c r="N6" s="9"/>
      <c r="O6" s="1"/>
      <c r="P6" s="1"/>
      <c r="Q6" s="1"/>
      <c r="R6" s="1"/>
      <c r="S6" s="1"/>
      <c r="T6" s="1"/>
      <c r="U6" s="1"/>
    </row>
    <row r="7" spans="1:21" ht="15" x14ac:dyDescent="0.25">
      <c r="A7" s="53" t="s">
        <v>28</v>
      </c>
      <c r="B7" s="77" t="s">
        <v>0</v>
      </c>
      <c r="C7" s="66">
        <v>1</v>
      </c>
      <c r="D7" s="66">
        <v>0</v>
      </c>
      <c r="E7" s="61">
        <f t="shared" ref="E7:E17" si="0">SUM(C7:D7)</f>
        <v>1</v>
      </c>
      <c r="F7" s="132">
        <v>0</v>
      </c>
      <c r="G7" s="72">
        <v>83</v>
      </c>
      <c r="H7" s="72">
        <v>344</v>
      </c>
      <c r="I7" s="20">
        <v>30</v>
      </c>
      <c r="J7" s="58">
        <f t="shared" ref="J7:J17" si="1">F7+E7+G7+H7+I7</f>
        <v>458</v>
      </c>
      <c r="K7" s="34"/>
      <c r="L7" s="10"/>
      <c r="M7" s="19"/>
      <c r="N7" s="1"/>
      <c r="O7" s="1"/>
      <c r="P7" s="1"/>
      <c r="Q7" s="1"/>
      <c r="R7" s="1"/>
      <c r="S7" s="1"/>
      <c r="T7" s="1"/>
      <c r="U7" s="1"/>
    </row>
    <row r="8" spans="1:21" ht="15" x14ac:dyDescent="0.25">
      <c r="A8" s="75" t="s">
        <v>30</v>
      </c>
      <c r="B8" s="78" t="s">
        <v>1</v>
      </c>
      <c r="C8" s="68">
        <v>6</v>
      </c>
      <c r="D8" s="67">
        <v>0</v>
      </c>
      <c r="E8" s="62">
        <f t="shared" si="0"/>
        <v>6</v>
      </c>
      <c r="F8" s="70">
        <v>1</v>
      </c>
      <c r="G8" s="64">
        <v>121</v>
      </c>
      <c r="H8" s="64">
        <v>485</v>
      </c>
      <c r="I8" s="21">
        <v>58</v>
      </c>
      <c r="J8" s="59">
        <f t="shared" si="1"/>
        <v>671</v>
      </c>
      <c r="K8" s="34"/>
      <c r="L8" s="10"/>
      <c r="M8" s="26"/>
      <c r="N8" s="26"/>
      <c r="O8" s="26"/>
      <c r="P8" s="26"/>
      <c r="Q8" s="26"/>
      <c r="R8" s="27"/>
      <c r="S8" s="1"/>
      <c r="T8" s="1"/>
      <c r="U8" s="1"/>
    </row>
    <row r="9" spans="1:21" ht="15" x14ac:dyDescent="0.25">
      <c r="A9" s="75" t="s">
        <v>31</v>
      </c>
      <c r="B9" s="78" t="s">
        <v>2</v>
      </c>
      <c r="C9" s="67">
        <v>4</v>
      </c>
      <c r="D9" s="67">
        <v>4</v>
      </c>
      <c r="E9" s="62">
        <f t="shared" si="0"/>
        <v>8</v>
      </c>
      <c r="F9" s="73">
        <v>3</v>
      </c>
      <c r="G9" s="64">
        <v>124</v>
      </c>
      <c r="H9" s="64">
        <v>502</v>
      </c>
      <c r="I9" s="21">
        <v>38</v>
      </c>
      <c r="J9" s="59">
        <f t="shared" si="1"/>
        <v>675</v>
      </c>
      <c r="K9" s="34"/>
      <c r="L9" s="10"/>
      <c r="M9" s="26"/>
      <c r="N9" s="26"/>
      <c r="O9" s="26"/>
      <c r="P9" s="26"/>
      <c r="Q9" s="26"/>
      <c r="R9" s="27"/>
      <c r="S9" s="1"/>
      <c r="T9" s="1"/>
      <c r="U9" s="1"/>
    </row>
    <row r="10" spans="1:21" ht="15" x14ac:dyDescent="0.25">
      <c r="A10" s="75" t="s">
        <v>32</v>
      </c>
      <c r="B10" s="78" t="s">
        <v>3</v>
      </c>
      <c r="C10" s="67">
        <v>1</v>
      </c>
      <c r="D10" s="67">
        <v>0</v>
      </c>
      <c r="E10" s="62">
        <f t="shared" si="0"/>
        <v>1</v>
      </c>
      <c r="F10" s="70">
        <v>1</v>
      </c>
      <c r="G10" s="64">
        <v>119</v>
      </c>
      <c r="H10" s="64">
        <v>485</v>
      </c>
      <c r="I10" s="21">
        <v>81</v>
      </c>
      <c r="J10" s="59">
        <f t="shared" si="1"/>
        <v>687</v>
      </c>
      <c r="K10" s="34"/>
      <c r="L10" s="10"/>
      <c r="M10" s="28"/>
      <c r="N10" s="28"/>
      <c r="O10" s="28"/>
      <c r="P10" s="28"/>
      <c r="Q10" s="28"/>
      <c r="R10" s="27"/>
      <c r="S10" s="1"/>
      <c r="T10" s="1"/>
      <c r="U10" s="1"/>
    </row>
    <row r="11" spans="1:21" s="52" customFormat="1" ht="15" x14ac:dyDescent="0.25">
      <c r="A11" s="75" t="s">
        <v>33</v>
      </c>
      <c r="B11" s="78" t="s">
        <v>27</v>
      </c>
      <c r="C11" s="67">
        <v>0</v>
      </c>
      <c r="D11" s="67">
        <v>0</v>
      </c>
      <c r="E11" s="62">
        <f t="shared" si="0"/>
        <v>0</v>
      </c>
      <c r="F11" s="70">
        <v>0</v>
      </c>
      <c r="G11" s="64">
        <v>32</v>
      </c>
      <c r="H11" s="64">
        <v>120</v>
      </c>
      <c r="I11" s="21">
        <v>12</v>
      </c>
      <c r="J11" s="59">
        <f t="shared" si="1"/>
        <v>164</v>
      </c>
      <c r="K11" s="48"/>
      <c r="L11" s="10"/>
      <c r="M11" s="49"/>
      <c r="N11" s="50"/>
      <c r="O11" s="51"/>
      <c r="P11" s="51"/>
      <c r="Q11" s="51"/>
      <c r="R11" s="51"/>
      <c r="S11" s="51"/>
      <c r="T11" s="51"/>
      <c r="U11" s="51"/>
    </row>
    <row r="12" spans="1:21" ht="15" x14ac:dyDescent="0.25">
      <c r="A12" s="75" t="s">
        <v>34</v>
      </c>
      <c r="B12" s="78" t="s">
        <v>4</v>
      </c>
      <c r="C12" s="67">
        <v>0</v>
      </c>
      <c r="D12" s="67">
        <v>0</v>
      </c>
      <c r="E12" s="62">
        <f t="shared" si="0"/>
        <v>0</v>
      </c>
      <c r="F12" s="70">
        <v>0</v>
      </c>
      <c r="G12" s="64">
        <v>43</v>
      </c>
      <c r="H12" s="64">
        <v>212</v>
      </c>
      <c r="I12" s="21">
        <v>23</v>
      </c>
      <c r="J12" s="59">
        <f t="shared" si="1"/>
        <v>278</v>
      </c>
      <c r="K12" s="34"/>
      <c r="L12" s="10"/>
      <c r="M12" s="19"/>
      <c r="N12" s="19"/>
      <c r="O12" s="19"/>
      <c r="P12" s="19"/>
      <c r="Q12" s="19"/>
      <c r="R12" s="19"/>
      <c r="S12" s="1"/>
      <c r="T12" s="1"/>
      <c r="U12" s="1"/>
    </row>
    <row r="13" spans="1:21" ht="15" x14ac:dyDescent="0.25">
      <c r="A13" s="75" t="s">
        <v>35</v>
      </c>
      <c r="B13" s="78" t="s">
        <v>5</v>
      </c>
      <c r="C13" s="68">
        <v>16</v>
      </c>
      <c r="D13" s="67">
        <v>9</v>
      </c>
      <c r="E13" s="62">
        <f t="shared" si="0"/>
        <v>25</v>
      </c>
      <c r="F13" s="73">
        <v>17</v>
      </c>
      <c r="G13" s="64">
        <v>133</v>
      </c>
      <c r="H13" s="64">
        <v>686</v>
      </c>
      <c r="I13" s="21">
        <v>82</v>
      </c>
      <c r="J13" s="59">
        <f t="shared" si="1"/>
        <v>943</v>
      </c>
      <c r="K13" s="34"/>
      <c r="L13" s="10"/>
      <c r="M13" s="24"/>
      <c r="N13" s="23"/>
      <c r="O13" s="27"/>
      <c r="P13" s="27"/>
      <c r="Q13" s="27"/>
      <c r="R13" s="27"/>
      <c r="S13" s="1"/>
      <c r="T13" s="1"/>
      <c r="U13" s="1"/>
    </row>
    <row r="14" spans="1:21" ht="15" x14ac:dyDescent="0.25">
      <c r="A14" s="75" t="s">
        <v>36</v>
      </c>
      <c r="B14" s="78" t="s">
        <v>6</v>
      </c>
      <c r="C14" s="68">
        <v>27</v>
      </c>
      <c r="D14" s="68">
        <v>23</v>
      </c>
      <c r="E14" s="62">
        <f t="shared" si="0"/>
        <v>50</v>
      </c>
      <c r="F14" s="73">
        <v>30</v>
      </c>
      <c r="G14" s="64">
        <v>565</v>
      </c>
      <c r="H14" s="64">
        <v>2336</v>
      </c>
      <c r="I14" s="21">
        <v>329</v>
      </c>
      <c r="J14" s="59">
        <f t="shared" si="1"/>
        <v>3310</v>
      </c>
      <c r="K14" s="34"/>
      <c r="L14" s="10"/>
      <c r="M14" s="19"/>
      <c r="N14" s="11"/>
      <c r="O14" s="1"/>
      <c r="P14" s="1"/>
      <c r="Q14" s="1"/>
      <c r="R14" s="1"/>
      <c r="S14" s="1"/>
      <c r="T14" s="1"/>
      <c r="U14" s="1"/>
    </row>
    <row r="15" spans="1:21" ht="15" x14ac:dyDescent="0.25">
      <c r="A15" s="75" t="s">
        <v>29</v>
      </c>
      <c r="B15" s="78" t="s">
        <v>7</v>
      </c>
      <c r="C15" s="68">
        <v>77</v>
      </c>
      <c r="D15" s="68">
        <v>48</v>
      </c>
      <c r="E15" s="62">
        <f t="shared" si="0"/>
        <v>125</v>
      </c>
      <c r="F15" s="73">
        <v>51</v>
      </c>
      <c r="G15" s="64">
        <v>1060</v>
      </c>
      <c r="H15" s="64">
        <v>3968</v>
      </c>
      <c r="I15" s="21">
        <v>485</v>
      </c>
      <c r="J15" s="59">
        <f t="shared" si="1"/>
        <v>5689</v>
      </c>
      <c r="K15" s="34"/>
      <c r="L15" s="10"/>
      <c r="M15" s="19"/>
      <c r="N15" s="19"/>
      <c r="O15" s="19"/>
      <c r="P15" s="19"/>
      <c r="Q15" s="19"/>
      <c r="R15" s="19"/>
      <c r="S15" s="1"/>
      <c r="T15" s="1"/>
      <c r="U15" s="1"/>
    </row>
    <row r="16" spans="1:21" ht="15" x14ac:dyDescent="0.25">
      <c r="A16" s="75" t="s">
        <v>37</v>
      </c>
      <c r="B16" s="78" t="s">
        <v>8</v>
      </c>
      <c r="C16" s="68">
        <v>0</v>
      </c>
      <c r="D16" s="67">
        <v>0</v>
      </c>
      <c r="E16" s="62">
        <f t="shared" si="0"/>
        <v>0</v>
      </c>
      <c r="F16" s="142">
        <v>0</v>
      </c>
      <c r="G16" s="64">
        <v>43</v>
      </c>
      <c r="H16" s="64">
        <v>162</v>
      </c>
      <c r="I16" s="21">
        <v>19</v>
      </c>
      <c r="J16" s="59">
        <f t="shared" si="1"/>
        <v>224</v>
      </c>
      <c r="K16" s="34"/>
      <c r="L16" s="10"/>
      <c r="M16" s="25"/>
      <c r="N16" s="23"/>
      <c r="O16" s="27"/>
      <c r="P16" s="27"/>
      <c r="Q16" s="27"/>
      <c r="R16" s="27"/>
      <c r="S16" s="1"/>
      <c r="T16" s="1"/>
      <c r="U16" s="1"/>
    </row>
    <row r="17" spans="1:21" ht="15.75" thickBot="1" x14ac:dyDescent="0.3">
      <c r="A17" s="76" t="s">
        <v>38</v>
      </c>
      <c r="B17" s="79" t="s">
        <v>9</v>
      </c>
      <c r="C17" s="71">
        <v>5</v>
      </c>
      <c r="D17" s="71">
        <v>5</v>
      </c>
      <c r="E17" s="63">
        <f t="shared" si="0"/>
        <v>10</v>
      </c>
      <c r="F17" s="111">
        <v>5</v>
      </c>
      <c r="G17" s="65">
        <v>99</v>
      </c>
      <c r="H17" s="65">
        <v>395</v>
      </c>
      <c r="I17" s="22">
        <v>50</v>
      </c>
      <c r="J17" s="60">
        <f t="shared" si="1"/>
        <v>559</v>
      </c>
      <c r="K17" s="34"/>
      <c r="L17" s="10"/>
      <c r="M17" s="19"/>
      <c r="N17" s="11"/>
      <c r="O17" s="1"/>
      <c r="P17" s="1"/>
      <c r="Q17" s="1"/>
      <c r="R17" s="1"/>
      <c r="S17" s="1"/>
      <c r="T17" s="1"/>
      <c r="U17" s="1"/>
    </row>
    <row r="18" spans="1:21" ht="15.75" thickBot="1" x14ac:dyDescent="0.3">
      <c r="A18" s="181" t="s">
        <v>10</v>
      </c>
      <c r="B18" s="182"/>
      <c r="C18" s="109">
        <f>SUM(C7:C17)</f>
        <v>137</v>
      </c>
      <c r="D18" s="109">
        <f t="shared" ref="D18:I18" si="2">SUM(D7:D17)</f>
        <v>89</v>
      </c>
      <c r="E18" s="109">
        <f t="shared" si="2"/>
        <v>226</v>
      </c>
      <c r="F18" s="107">
        <f t="shared" si="2"/>
        <v>108</v>
      </c>
      <c r="G18" s="110">
        <f t="shared" si="2"/>
        <v>2422</v>
      </c>
      <c r="H18" s="110">
        <f t="shared" si="2"/>
        <v>9695</v>
      </c>
      <c r="I18" s="110">
        <f t="shared" si="2"/>
        <v>1207</v>
      </c>
      <c r="J18" s="38">
        <f>SUM(J7:J17)</f>
        <v>13658</v>
      </c>
      <c r="K18" s="34"/>
      <c r="L18" s="14"/>
      <c r="M18" s="1"/>
      <c r="N18" s="1"/>
      <c r="O18" s="1"/>
      <c r="P18" s="1"/>
      <c r="Q18" s="1"/>
      <c r="R18" s="1"/>
      <c r="S18" s="1"/>
      <c r="T18" s="1"/>
      <c r="U18" s="1"/>
    </row>
    <row r="19" spans="1:21" ht="15" x14ac:dyDescent="0.25">
      <c r="A19" s="3"/>
      <c r="B19" s="3"/>
      <c r="C19" s="3"/>
      <c r="D19" s="3"/>
      <c r="E19" s="16" t="s">
        <v>16</v>
      </c>
      <c r="G19" s="3"/>
      <c r="H19" s="3"/>
      <c r="I19" s="3"/>
      <c r="J19" s="15"/>
      <c r="K19" s="15"/>
      <c r="L19" s="1"/>
    </row>
    <row r="20" spans="1:21" ht="15" x14ac:dyDescent="0.25">
      <c r="A20" s="3"/>
      <c r="B20" s="3"/>
      <c r="C20" s="3"/>
      <c r="D20" s="3"/>
      <c r="E20" s="17" t="s">
        <v>56</v>
      </c>
      <c r="F20" s="17"/>
      <c r="G20" s="17"/>
      <c r="H20" s="3"/>
      <c r="I20" s="16">
        <v>13658</v>
      </c>
      <c r="J20" s="4"/>
      <c r="K20" s="15"/>
      <c r="L20" s="1"/>
    </row>
    <row r="21" spans="1:21" ht="15" x14ac:dyDescent="0.25">
      <c r="A21" s="3"/>
      <c r="B21" s="3"/>
      <c r="C21" s="3"/>
      <c r="D21" s="3"/>
      <c r="E21" s="17"/>
      <c r="F21" s="17"/>
      <c r="G21" s="17"/>
      <c r="H21" s="3"/>
      <c r="I21" s="3"/>
      <c r="J21" s="4"/>
      <c r="K21" s="15"/>
      <c r="L21" s="1"/>
    </row>
    <row r="22" spans="1:21" ht="15" x14ac:dyDescent="0.25">
      <c r="J22" s="4"/>
      <c r="K22" s="15"/>
      <c r="M22" s="29"/>
    </row>
    <row r="23" spans="1:21" ht="15" x14ac:dyDescent="0.25">
      <c r="F23" s="16"/>
      <c r="J23" s="4"/>
      <c r="K23" s="15"/>
    </row>
    <row r="24" spans="1:21" ht="15" x14ac:dyDescent="0.25">
      <c r="J24" s="4"/>
      <c r="K24" s="15"/>
    </row>
    <row r="25" spans="1:21" ht="15" x14ac:dyDescent="0.25">
      <c r="J25" s="4"/>
      <c r="K25" s="15"/>
    </row>
    <row r="26" spans="1:21" ht="15" x14ac:dyDescent="0.25">
      <c r="J26" s="4"/>
      <c r="K26" s="15"/>
    </row>
    <row r="27" spans="1:21" ht="15" x14ac:dyDescent="0.25">
      <c r="J27" s="4"/>
      <c r="K27" s="15"/>
      <c r="M27" s="29"/>
    </row>
    <row r="28" spans="1:21" ht="15" x14ac:dyDescent="0.25">
      <c r="J28" s="4"/>
      <c r="K28" s="15"/>
    </row>
    <row r="29" spans="1:21" ht="15" x14ac:dyDescent="0.25">
      <c r="J29" s="4"/>
      <c r="K29" s="15"/>
    </row>
    <row r="30" spans="1:21" ht="15" x14ac:dyDescent="0.25">
      <c r="J30" s="4"/>
      <c r="K30" s="15"/>
    </row>
    <row r="31" spans="1:21" ht="15" x14ac:dyDescent="0.25">
      <c r="J31" s="4"/>
      <c r="K31" s="15"/>
    </row>
    <row r="32" spans="1:21" x14ac:dyDescent="0.2">
      <c r="J32" s="1"/>
      <c r="K32" s="1"/>
    </row>
    <row r="33" spans="1:11" x14ac:dyDescent="0.2">
      <c r="J33" s="1"/>
      <c r="K33" s="1"/>
    </row>
    <row r="34" spans="1:11" x14ac:dyDescent="0.2">
      <c r="J34" s="1"/>
      <c r="K34" s="1"/>
    </row>
    <row r="35" spans="1:11" x14ac:dyDescent="0.2">
      <c r="J35" s="1"/>
      <c r="K35" s="1"/>
    </row>
    <row r="36" spans="1:11" x14ac:dyDescent="0.2">
      <c r="A36" s="2" t="s">
        <v>52</v>
      </c>
      <c r="J36" s="1"/>
      <c r="K36" s="1"/>
    </row>
    <row r="37" spans="1:11" x14ac:dyDescent="0.2">
      <c r="A37" s="2" t="s">
        <v>23</v>
      </c>
      <c r="J37" s="1"/>
      <c r="K37" s="1"/>
    </row>
    <row r="38" spans="1:11" x14ac:dyDescent="0.2">
      <c r="J38" s="1"/>
      <c r="K38" s="1"/>
    </row>
    <row r="39" spans="1:11" x14ac:dyDescent="0.2">
      <c r="J39" s="1"/>
      <c r="K39" s="1"/>
    </row>
    <row r="40" spans="1:11" x14ac:dyDescent="0.2">
      <c r="J40" s="1"/>
      <c r="K40" s="1"/>
    </row>
  </sheetData>
  <mergeCells count="15">
    <mergeCell ref="A18:B18"/>
    <mergeCell ref="A1:K1"/>
    <mergeCell ref="C2:J2"/>
    <mergeCell ref="C3:D4"/>
    <mergeCell ref="E3:E4"/>
    <mergeCell ref="F3:F6"/>
    <mergeCell ref="G3:G6"/>
    <mergeCell ref="H3:H6"/>
    <mergeCell ref="I3:I6"/>
    <mergeCell ref="J3:J6"/>
    <mergeCell ref="A5:A6"/>
    <mergeCell ref="B5:B6"/>
    <mergeCell ref="C5:C6"/>
    <mergeCell ref="D5:D6"/>
    <mergeCell ref="E5:E6"/>
  </mergeCells>
  <pageMargins left="0.94488188976377963" right="0.15748031496062992" top="0.55118110236220474" bottom="0" header="0.31496062992125984" footer="0.1574803149606299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AFILIADOS 30  JUNIO 2021</vt:lpstr>
      <vt:lpstr>AFILIADOS POBLACION OBJETIVO</vt:lpstr>
      <vt:lpstr>AFILIADOS VIGENTES POBLACION</vt:lpstr>
      <vt:lpstr>AFILIADOS</vt:lpstr>
      <vt:lpstr>AFILIADOS VIGENTES</vt:lpstr>
      <vt:lpstr>INSCRIPTOS</vt:lpstr>
      <vt:lpstr>N RUS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JEFCALIDAD</cp:lastModifiedBy>
  <cp:lastPrinted>2020-08-12T17:44:52Z</cp:lastPrinted>
  <dcterms:created xsi:type="dcterms:W3CDTF">2014-07-11T15:06:23Z</dcterms:created>
  <dcterms:modified xsi:type="dcterms:W3CDTF">2021-08-20T15:24:03Z</dcterms:modified>
</cp:coreProperties>
</file>